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60" yWindow="315" windowWidth="14715" windowHeight="9480" tabRatio="915" firstSheet="7" activeTab="27"/>
  </bookViews>
  <sheets>
    <sheet name="はじめに" sheetId="1" r:id="rId1"/>
    <sheet name="入力" sheetId="2" r:id="rId2"/>
    <sheet name="距離表" sheetId="3" r:id="rId3"/>
    <sheet name="起案書" sheetId="4" r:id="rId4"/>
    <sheet name="出張命令書" sheetId="5" r:id="rId5"/>
    <sheet name="研修報告書" sheetId="6" r:id="rId6"/>
    <sheet name="補欠依頼" sheetId="7" r:id="rId7"/>
    <sheet name="補欠依頼 (2)" sheetId="8" r:id="rId8"/>
    <sheet name="職専免" sheetId="9" r:id="rId9"/>
    <sheet name="復命書" sheetId="10" r:id="rId10"/>
    <sheet name="添え書き" sheetId="11" r:id="rId11"/>
    <sheet name="校外学習届 (2)" sheetId="12" r:id="rId12"/>
    <sheet name="アーチル" sheetId="13" r:id="rId13"/>
    <sheet name="借用書" sheetId="14" r:id="rId14"/>
    <sheet name="精算書" sheetId="15" r:id="rId15"/>
    <sheet name="不参加報告" sheetId="16" r:id="rId16"/>
    <sheet name="校外学習届(市教委)" sheetId="17" r:id="rId17"/>
    <sheet name="校外学習届 (交通機関利用)" sheetId="18" r:id="rId18"/>
    <sheet name="校外学習（事前踏査）" sheetId="19" r:id="rId19"/>
    <sheet name="減免" sheetId="20" r:id="rId20"/>
    <sheet name="使用届" sheetId="21" r:id="rId21"/>
    <sheet name="旅行届" sheetId="22" r:id="rId22"/>
    <sheet name="申請書" sheetId="23" r:id="rId23"/>
    <sheet name="補欠依頼 (他人)" sheetId="24" r:id="rId24"/>
    <sheet name="校外学習届" sheetId="25" r:id="rId25"/>
    <sheet name="泉岳" sheetId="26" r:id="rId26"/>
    <sheet name="補欠依頼 (○○)" sheetId="27" r:id="rId27"/>
    <sheet name="職員個人調査票" sheetId="28" r:id="rId28"/>
  </sheets>
  <definedNames>
    <definedName name="_xlnm._FilterDatabase" localSheetId="2" hidden="1">'距離表'!$A$1:$E$216</definedName>
    <definedName name="_xlnm.Print_Area" localSheetId="12">'アーチル'!$B$2:$AC$43</definedName>
    <definedName name="_xlnm.Print_Area" localSheetId="3">'起案書'!$B$1:$P$28</definedName>
    <definedName name="_xlnm.Print_Area" localSheetId="5">'研修報告書'!$B$2:$AB$44</definedName>
    <definedName name="_xlnm.Print_Area" localSheetId="19">'減免'!$A$1:$X$51</definedName>
    <definedName name="_xlnm.Print_Area" localSheetId="18">'校外学習（事前踏査）'!$B$2:$AD$55</definedName>
    <definedName name="_xlnm.Print_Area" localSheetId="24">'校外学習届'!$A$1:$Y$119</definedName>
    <definedName name="_xlnm.Print_Area" localSheetId="11">'校外学習届 (2)'!$A$1:$Y$62</definedName>
    <definedName name="_xlnm.Print_Area" localSheetId="17">'校外学習届 (交通機関利用)'!$A$1:$Y$61</definedName>
    <definedName name="_xlnm.Print_Area" localSheetId="16">'校外学習届(市教委)'!$A$1:$AC$50</definedName>
    <definedName name="_xlnm.Print_Area" localSheetId="20">'使用届'!$B$1:$U$54</definedName>
    <definedName name="_xlnm.Print_Area" localSheetId="13">'借用書'!$B$2:$AB$42</definedName>
    <definedName name="_xlnm.Print_Area" localSheetId="4">'出張命令書'!$A$1:$J$47</definedName>
    <definedName name="_xlnm.Print_Area" localSheetId="27">'職員個人調査票'!$A$1:$U$35</definedName>
    <definedName name="_xlnm.Print_Area" localSheetId="8">'職専免'!$A$1:$T$51</definedName>
    <definedName name="_xlnm.Print_Area" localSheetId="22">'申請書'!$B$2:$U$55</definedName>
    <definedName name="_xlnm.Print_Area" localSheetId="14">'精算書'!$A$1:$AC$44</definedName>
    <definedName name="_xlnm.Print_Area" localSheetId="10">'添え書き'!$B$2:$U$53</definedName>
    <definedName name="_xlnm.Print_Area" localSheetId="15">'不参加報告'!$B$2:$AD$32</definedName>
    <definedName name="_xlnm.Print_Area" localSheetId="9">'復命書'!$A$1:$AC$40</definedName>
    <definedName name="_xlnm.Print_Area" localSheetId="6">'補欠依頼'!$B$2:$AB$45</definedName>
    <definedName name="_xlnm.Print_Area" localSheetId="26">'補欠依頼 (○○)'!$B$2:$AB$45</definedName>
    <definedName name="_xlnm.Print_Area" localSheetId="7">'補欠依頼 (2)'!$B$2:$AB$45</definedName>
    <definedName name="_xlnm.Print_Area" localSheetId="23">'補欠依頼 (他人)'!$A$1:$AA$39</definedName>
    <definedName name="_xlnm.Print_Area" localSheetId="21">'旅行届'!$A$1:$AB$43</definedName>
  </definedNames>
  <calcPr fullCalcOnLoad="1"/>
</workbook>
</file>

<file path=xl/comments28.xml><?xml version="1.0" encoding="utf-8"?>
<comments xmlns="http://schemas.openxmlformats.org/spreadsheetml/2006/main">
  <authors>
    <author>shigeki</author>
    <author>仙台市教育委員会</author>
    <author>ClientLocalAdmin</author>
  </authors>
  <commentList>
    <comment ref="J21" authorId="0">
      <text>
        <r>
          <rPr>
            <b/>
            <sz val="11"/>
            <rFont val="ＭＳ Ｐゴシック"/>
            <family val="3"/>
          </rPr>
          <t>1 グーグルマップやヤフー地図などで，自宅周辺の地図を開く。
２　エクセルの挿入_スクリーンショットをクリックする。
３　画面の領域をクリックする。
４　自宅近辺の地図を選択する。
５　貼り付け位置を修正(拡大・縮小も）して完成！</t>
        </r>
      </text>
    </comment>
    <comment ref="D13" authorId="1">
      <text>
        <r>
          <rPr>
            <b/>
            <sz val="9"/>
            <rFont val="ＭＳ Ｐゴシック"/>
            <family val="3"/>
          </rPr>
          <t>左の期間を入れることで自動で年数が計算されます。</t>
        </r>
      </text>
    </comment>
    <comment ref="C13" authorId="1">
      <text>
        <r>
          <rPr>
            <b/>
            <sz val="9"/>
            <rFont val="ＭＳ Ｐゴシック"/>
            <family val="3"/>
          </rPr>
          <t>作成年の３月が自動で挿入されます。</t>
        </r>
      </text>
    </comment>
    <comment ref="A13" authorId="1">
      <text>
        <r>
          <rPr>
            <b/>
            <sz val="9"/>
            <rFont val="ＭＳ Ｐゴシック"/>
            <family val="3"/>
          </rPr>
          <t>和暦(平成１６年４月１日）か半角で西暦（２００１／４／１）で入力する。</t>
        </r>
      </text>
    </comment>
    <comment ref="H10" authorId="1">
      <text>
        <r>
          <rPr>
            <b/>
            <sz val="9"/>
            <rFont val="ＭＳ Ｐゴシック"/>
            <family val="3"/>
          </rPr>
          <t>作成時の年の１月１日が自動で挿入されます。</t>
        </r>
      </text>
    </comment>
    <comment ref="G8" authorId="1">
      <text>
        <r>
          <rPr>
            <b/>
            <sz val="9"/>
            <rFont val="ＭＳ Ｐゴシック"/>
            <family val="3"/>
          </rPr>
          <t>昇級辞令から，号俸を入れます。</t>
        </r>
      </text>
    </comment>
    <comment ref="O3" authorId="0">
      <text>
        <r>
          <rPr>
            <b/>
            <sz val="9"/>
            <rFont val="ＭＳ Ｐゴシック"/>
            <family val="3"/>
          </rPr>
          <t>半角で西暦で入力する(1990/7/15)か、全角和暦で入力する。</t>
        </r>
      </text>
    </comment>
    <comment ref="H3" authorId="2">
      <text>
        <r>
          <rPr>
            <b/>
            <sz val="9"/>
            <rFont val="ＭＳ Ｐゴシック"/>
            <family val="3"/>
          </rPr>
          <t>生年月日と作成日から自動で年齢が計算されます。</t>
        </r>
      </text>
    </comment>
    <comment ref="H2" authorId="1">
      <text>
        <r>
          <rPr>
            <b/>
            <sz val="9"/>
            <rFont val="ＭＳ Ｐゴシック"/>
            <family val="3"/>
          </rPr>
          <t>生年月日は西暦か和暦で入力します。満年齢は作成日との差から自動で入力されます。</t>
        </r>
      </text>
    </comment>
    <comment ref="H1" authorId="1">
      <text>
        <r>
          <rPr>
            <b/>
            <sz val="9"/>
            <rFont val="ＭＳ Ｐゴシック"/>
            <family val="3"/>
          </rPr>
          <t>この日付を入れることで，満年齢などが自動で変更されます。一度作成すれば，日付を変更するだけで、新年度分がほぼ完成します。</t>
        </r>
      </text>
    </comment>
  </commentList>
</comments>
</file>

<file path=xl/sharedStrings.xml><?xml version="1.0" encoding="utf-8"?>
<sst xmlns="http://schemas.openxmlformats.org/spreadsheetml/2006/main" count="1369" uniqueCount="938">
  <si>
    <t>身近な地域の歴史に触れ，歴史に対しての興味を深める</t>
  </si>
  <si>
    <t>各施設見学（奥松島縄文村歴史資料館・天平ろまん館・宮城の明治村）</t>
  </si>
  <si>
    <t>各体験活動</t>
  </si>
  <si>
    <t>3540～2800</t>
  </si>
  <si>
    <t>○日程
8:15出発－9:20資料館到着
9:30シアター見学　9:45館内見学　10:30貝塚見学　11:45午前中見学終了
12:15体験活動開始　14:20体験活動終了
14:40資料館出発－15:45学校到着　15:50解散
○所感
　5月に資料館より遺跡出土物を借りて授業を行っていたこともあり，子供たちは大変興味を持って活動に取り組んでいました。特に，遺跡の見学では，路地に貝殻や骨格器がごろごろところが手いる様子に驚いていました。石鏃が一つ見つかったために子供たちが石鏃探しにはまり，もう一か所見学を予定していたのですが，時間がなくなったことと寒さが厳しかったために，畑中地区1か所の見学で資料館に戻ってきました。
　午後の釣り針づくり体験では，鹿の角を削る大変さを実感してきました。この努力をして食糧を確保していたことを知り，縄文人の生活について思いをはせることができていました。
　できれば今後も取り入れていければいいのではないかと思っています。</t>
  </si>
  <si>
    <t>政治</t>
  </si>
  <si>
    <t>政治のはたらきについて授業をお願いします。</t>
  </si>
  <si>
    <t>生物と環境</t>
  </si>
  <si>
    <t>プリント学習</t>
  </si>
  <si>
    <t>音楽</t>
  </si>
  <si>
    <t>卒業に向けて</t>
  </si>
  <si>
    <t>スマイルアゲイン</t>
  </si>
  <si>
    <t>修正</t>
  </si>
  <si>
    <t>総合的な学習の時間「追い求めよう夢を」</t>
  </si>
  <si>
    <t>地域のゴミ拾い活動を行う</t>
  </si>
  <si>
    <t>通学路上のゴミ拾い</t>
  </si>
  <si>
    <t>地域の公園の清掃活動</t>
  </si>
  <si>
    <t>トイレ清掃</t>
  </si>
  <si>
    <t>港南地区第1・第2公園</t>
  </si>
  <si>
    <t>卒業に向けての実行委員会活動として奉仕活動を行う</t>
  </si>
  <si>
    <t>補欠授業計画</t>
  </si>
  <si>
    <t>校時</t>
  </si>
  <si>
    <t>朝の連絡</t>
  </si>
  <si>
    <t>教科名</t>
  </si>
  <si>
    <t>補欠者名</t>
  </si>
  <si>
    <t>学習内容・指導内容</t>
  </si>
  <si>
    <t>給食指導</t>
  </si>
  <si>
    <t>明日の連絡</t>
  </si>
  <si>
    <t>担任への連絡事項</t>
  </si>
  <si>
    <t>←</t>
  </si>
  <si>
    <t>野外活動</t>
  </si>
  <si>
    <t>養護教諭</t>
  </si>
  <si>
    <t>学年主任</t>
  </si>
  <si>
    <t>校外学習等実施計画・報告書</t>
  </si>
  <si>
    <t>ねらい</t>
  </si>
  <si>
    <t>（１）</t>
  </si>
  <si>
    <t>（２）</t>
  </si>
  <si>
    <t>（</t>
  </si>
  <si>
    <t>）</t>
  </si>
  <si>
    <t>時数</t>
  </si>
  <si>
    <t>期日</t>
  </si>
  <si>
    <t>目的地・見学先</t>
  </si>
  <si>
    <t>(電話番号)</t>
  </si>
  <si>
    <t>実施日程</t>
  </si>
  <si>
    <t>在籍者数・参加者数</t>
  </si>
  <si>
    <t>欠席児童</t>
  </si>
  <si>
    <t>在籍者数</t>
  </si>
  <si>
    <t>参加者数</t>
  </si>
  <si>
    <t>1組</t>
  </si>
  <si>
    <t>2組</t>
  </si>
  <si>
    <t>3組</t>
  </si>
  <si>
    <t>総計</t>
  </si>
  <si>
    <t>引率者・補助者(付き添い)</t>
  </si>
  <si>
    <t>諸経費</t>
  </si>
  <si>
    <t>次年度への引き継ぎ事項</t>
  </si>
  <si>
    <t>(安全面・施設見学の内容など)</t>
  </si>
  <si>
    <t>※</t>
  </si>
  <si>
    <t>実施後，6の参加者数，欠席者数と10を記入して，再度提出してください。</t>
  </si>
  <si>
    <t>同乗者４</t>
  </si>
  <si>
    <t>①</t>
  </si>
  <si>
    <t>④</t>
  </si>
  <si>
    <t>仙○○小</t>
  </si>
  <si>
    <t>教諭　○○○○・□□□□</t>
  </si>
  <si>
    <t>仙○○小　第</t>
  </si>
  <si>
    <t>自分で「距離表」を直して下さい</t>
  </si>
  <si>
    <t>５</t>
  </si>
  <si>
    <t>調査コース</t>
  </si>
  <si>
    <t>６</t>
  </si>
  <si>
    <t>交通状況</t>
  </si>
  <si>
    <t>７</t>
  </si>
  <si>
    <t>目的地・見学地の状況</t>
  </si>
  <si>
    <t>安全・衛生</t>
  </si>
  <si>
    <t>(1)</t>
  </si>
  <si>
    <t>昼食・休憩場所</t>
  </si>
  <si>
    <t>トイレ</t>
  </si>
  <si>
    <t>(4)</t>
  </si>
  <si>
    <t>雨天時の対応</t>
  </si>
  <si>
    <t>８</t>
  </si>
  <si>
    <t>事故発生時の対応・連絡方法</t>
  </si>
  <si>
    <t>「日付」「学年組」「名前」は自動記入です。「入力シート」で記入してください。</t>
  </si>
  <si>
    <t>計画の事由を書き込んでください。</t>
  </si>
  <si>
    <t>体育</t>
  </si>
  <si>
    <t>職専免(人間ドック受診)のため</t>
  </si>
  <si>
    <t>朝自習は「うつしまる」Ｐ２２</t>
  </si>
  <si>
    <t>総合</t>
  </si>
  <si>
    <t>円について調べよう</t>
  </si>
  <si>
    <t>放送体験クラブ</t>
  </si>
  <si>
    <t>物語を作ろう</t>
  </si>
  <si>
    <t>私たちのくらしと情報</t>
  </si>
  <si>
    <t>崎廣先生にお願いしてあります。</t>
  </si>
  <si>
    <t>←</t>
  </si>
  <si>
    <t>←</t>
  </si>
  <si>
    <t>書写</t>
  </si>
  <si>
    <t>作った作品をお互いに読みあいましょう。</t>
  </si>
  <si>
    <t>ワークシート作業</t>
  </si>
  <si>
    <t>まとめ新聞づくり</t>
  </si>
  <si>
    <t>学習を生かして</t>
  </si>
  <si>
    <t>自分の好きな言葉・字を書きます。</t>
  </si>
  <si>
    <t>ボール運動</t>
  </si>
  <si>
    <t>学年合同体育</t>
  </si>
  <si>
    <t>来週の連絡は水曜日に配布してあります。</t>
  </si>
  <si>
    <t>事　務</t>
  </si>
  <si>
    <t>教務主任</t>
  </si>
  <si>
    <t>　　長</t>
  </si>
  <si>
    <t>決裁</t>
  </si>
  <si>
    <t>適用条項</t>
  </si>
  <si>
    <t>減免要項第３条第　　　号</t>
  </si>
  <si>
    <t>第　　　　号</t>
  </si>
  <si>
    <t>縄文の森広場</t>
  </si>
  <si>
    <t>TEL</t>
  </si>
  <si>
    <t>観覧料等</t>
  </si>
  <si>
    <t>社会科</t>
  </si>
  <si>
    <t>日本の歴史「伊達な歴史散歩」</t>
  </si>
  <si>
    <t>今まで学習してきた日本の歴史についての内容を深める。</t>
  </si>
  <si>
    <t>郷土の歴史にふれ，宮城県についての興味を深める。</t>
  </si>
  <si>
    <t>伊達政宗と仙台の繁栄</t>
  </si>
  <si>
    <t>化石の森と太古の歴史</t>
  </si>
  <si>
    <t>貝塚探検と縄文の生活</t>
  </si>
  <si>
    <t>④</t>
  </si>
  <si>
    <t>多賀城と北の守り</t>
  </si>
  <si>
    <t>平成２０年１１月１４日(金)</t>
  </si>
  <si>
    <t>１　赤石橋左岸</t>
  </si>
  <si>
    <t>２　奥松島縄文村歴史資料館</t>
  </si>
  <si>
    <t>３　東北歴史博物館</t>
  </si>
  <si>
    <t>貸し切りバス２台</t>
  </si>
  <si>
    <t>４　青葉城資料展示館</t>
  </si>
  <si>
    <t>５　地底の森ミュージアム</t>
  </si>
  <si>
    <t>予定</t>
  </si>
  <si>
    <t>（常設展・プラネタリウム・天体観望会）</t>
  </si>
  <si>
    <t>・</t>
  </si>
  <si>
    <t>・</t>
  </si>
  <si>
    <t>・</t>
  </si>
  <si>
    <t>校内現職教育研修会のため</t>
  </si>
  <si>
    <t>連絡済み</t>
  </si>
  <si>
    <t>←</t>
  </si>
  <si>
    <t>←</t>
  </si>
  <si>
    <t>年休のため</t>
  </si>
  <si>
    <t>出張のため</t>
  </si>
  <si>
    <t>別紙のとおり提出してよろしいか伺います。</t>
  </si>
  <si>
    <t>　</t>
  </si>
  <si>
    <t>ポータブル液晶プロジェクター</t>
  </si>
  <si>
    <t>２台</t>
  </si>
  <si>
    <t>総合的な学習の時間での活動｢卒業研究発表会｣で使用するため</t>
  </si>
  <si>
    <t>上記の件ついて下記児童の書類を提出いたします。よろしくお願いいたします。</t>
  </si>
  <si>
    <t>指導要録写し(様式１・様式２)</t>
  </si>
  <si>
    <t>保健関係書類(健康診断表・保健調査票)</t>
  </si>
  <si>
    <t>ゴム印</t>
  </si>
  <si>
    <t>体力･運動能力調査記録カード</t>
  </si>
  <si>
    <t>本校卒業児童　４５名分</t>
  </si>
  <si>
    <t>名称</t>
  </si>
  <si>
    <t>読み</t>
  </si>
  <si>
    <t>距離</t>
  </si>
  <si>
    <t>あーちる</t>
  </si>
  <si>
    <t>あえる</t>
  </si>
  <si>
    <t>市役所</t>
  </si>
  <si>
    <t>到着地</t>
  </si>
  <si>
    <t>医師会館</t>
  </si>
  <si>
    <t>いしかいかん</t>
  </si>
  <si>
    <t>上杉分庁舎</t>
  </si>
  <si>
    <t>かみすぎぶんちょう</t>
  </si>
  <si>
    <t>葛岡清掃工場</t>
  </si>
  <si>
    <t>くずおか</t>
  </si>
  <si>
    <t>県庁</t>
  </si>
  <si>
    <t>けんちょう</t>
  </si>
  <si>
    <t>県民会館</t>
  </si>
  <si>
    <t>けんみんかいかん</t>
  </si>
  <si>
    <t>しやくしょ</t>
  </si>
  <si>
    <t>総合の学習で水質検査を行う</t>
  </si>
  <si>
    <t>水生生物の観察を行う</t>
  </si>
  <si>
    <t>天沼公園</t>
  </si>
  <si>
    <t>なし</t>
  </si>
  <si>
    <t>出　　張　　命　　令　　書</t>
  </si>
  <si>
    <t>下記のとおり出張を命令します。</t>
  </si>
  <si>
    <t>決　裁</t>
  </si>
  <si>
    <t>回　　　　　覧</t>
  </si>
  <si>
    <t>受命者</t>
  </si>
  <si>
    <t>本人印</t>
  </si>
  <si>
    <t>校　長</t>
  </si>
  <si>
    <t>教　頭</t>
  </si>
  <si>
    <t>出　　　張　　　伺　　　書</t>
  </si>
  <si>
    <t>下記のとおり出張を伺います。</t>
  </si>
  <si>
    <t>記</t>
  </si>
  <si>
    <t>用　務　先</t>
  </si>
  <si>
    <t>会　場</t>
  </si>
  <si>
    <t>宿泊先</t>
  </si>
  <si>
    <t>期　　　間</t>
  </si>
  <si>
    <t>出　発　地</t>
  </si>
  <si>
    <t>交　通</t>
  </si>
  <si>
    <t>手　段</t>
  </si>
  <si>
    <t>○在勤地内全行程距離</t>
  </si>
  <si>
    <t>○利用交通機関</t>
  </si>
  <si>
    <t>○経路順</t>
  </si>
  <si>
    <t>○運賃</t>
  </si>
  <si>
    <t>在勤地内全行程距離</t>
  </si>
  <si>
    <t>そ　の　他</t>
  </si>
  <si>
    <t>相手先からの旅費支給</t>
  </si>
  <si>
    <t>特　　記　　事　　項</t>
  </si>
  <si>
    <t>私　有　車　使　用　承　認　簿</t>
  </si>
  <si>
    <t>使　用　承　認</t>
  </si>
  <si>
    <t>運転者　職・氏名</t>
  </si>
  <si>
    <t>使　用　年　月　日</t>
  </si>
  <si>
    <t>車両の任意保険</t>
  </si>
  <si>
    <t>同　　乗　　者</t>
  </si>
  <si>
    <t>校　　長</t>
  </si>
  <si>
    <t>事　　務</t>
  </si>
  <si>
    <t>＜職名＞</t>
  </si>
  <si>
    <t>＜氏名＞</t>
  </si>
  <si>
    <t>＜車名＞</t>
  </si>
  <si>
    <t>＜登録番号＞</t>
  </si>
  <si>
    <t>＜対人金額＞</t>
  </si>
  <si>
    <t>＜対物保険＞</t>
  </si>
  <si>
    <t>②</t>
  </si>
  <si>
    <t>③</t>
  </si>
  <si>
    <t>※「車両・任意保険」については，車検証及び保険証の写しの添付でも可。</t>
  </si>
  <si>
    <t>印</t>
  </si>
  <si>
    <t>自：</t>
  </si>
  <si>
    <t>至：</t>
  </si>
  <si>
    <t>学校　・</t>
  </si>
  <si>
    <t>自宅</t>
  </si>
  <si>
    <t>帰　着　地</t>
  </si>
  <si>
    <t>一般交通機関　・</t>
  </si>
  <si>
    <t>徒歩　・</t>
  </si>
  <si>
    <t>貸切バス</t>
  </si>
  <si>
    <t>用務先（</t>
  </si>
  <si>
    <t>⇒帰着地</t>
  </si>
  <si>
    <t>運賃</t>
  </si>
  <si>
    <t>有</t>
  </si>
  <si>
    <t>無</t>
  </si>
  <si>
    <t>TEL</t>
  </si>
  <si>
    <t>自家用自動車（下欄の私有車使用承認簿に記入のこと）</t>
  </si>
  <si>
    <t>ｋｍ）～</t>
  </si>
  <si>
    <t>ｋｍ）</t>
  </si>
  <si>
    <t>出発</t>
  </si>
  <si>
    <t>↓</t>
  </si>
  <si>
    <t>・</t>
  </si>
  <si>
    <t>旅費支給</t>
  </si>
  <si>
    <t>復　　命</t>
  </si>
  <si>
    <t>県費　・</t>
  </si>
  <si>
    <t>別途</t>
  </si>
  <si>
    <t>その他</t>
  </si>
  <si>
    <t>口頭（原則として市内出張のみ）　　・</t>
  </si>
  <si>
    <t>別紙</t>
  </si>
  <si>
    <t>職名</t>
  </si>
  <si>
    <t>氏名</t>
  </si>
  <si>
    <t>用務先</t>
  </si>
  <si>
    <t>用務先市町村名</t>
  </si>
  <si>
    <t>宿泊先</t>
  </si>
  <si>
    <t>宿泊先ＴＥＬ</t>
  </si>
  <si>
    <t>期間　自：年月日</t>
  </si>
  <si>
    <t>期間　自：時間</t>
  </si>
  <si>
    <t>期間　至：年月日</t>
  </si>
  <si>
    <t>期間　至：時間</t>
  </si>
  <si>
    <t>出発地</t>
  </si>
  <si>
    <t>帰着地</t>
  </si>
  <si>
    <t>交通手段</t>
  </si>
  <si>
    <t>便乗の場合　往復？</t>
  </si>
  <si>
    <t>在勤地内　往路距離</t>
  </si>
  <si>
    <t>在勤地内　復路距離</t>
  </si>
  <si>
    <t>交通機関１</t>
  </si>
  <si>
    <t>交通機関２</t>
  </si>
  <si>
    <t>交通機関３</t>
  </si>
  <si>
    <t>交通機関４</t>
  </si>
  <si>
    <t>交通機関５</t>
  </si>
  <si>
    <t>帰着</t>
  </si>
  <si>
    <t>出発</t>
  </si>
  <si>
    <t>機関名</t>
  </si>
  <si>
    <t>駅名</t>
  </si>
  <si>
    <t>特記事項</t>
  </si>
  <si>
    <t>相手先からの旅費支給</t>
  </si>
  <si>
    <t>旅費支出</t>
  </si>
  <si>
    <t>別途の場合</t>
  </si>
  <si>
    <t>その他の場合</t>
  </si>
  <si>
    <t>復命</t>
  </si>
  <si>
    <t>運転者　職名</t>
  </si>
  <si>
    <t>運転者　氏名</t>
  </si>
  <si>
    <t>使用年月日　自：</t>
  </si>
  <si>
    <t>使用時間　自：</t>
  </si>
  <si>
    <t>使用年月日　至：</t>
  </si>
  <si>
    <t>使用時間　至：</t>
  </si>
  <si>
    <t>車名</t>
  </si>
  <si>
    <t>登録番号</t>
  </si>
  <si>
    <t>対人保険</t>
  </si>
  <si>
    <t>対物保険</t>
  </si>
  <si>
    <t>仙台市</t>
  </si>
  <si>
    <t>学校</t>
  </si>
  <si>
    <t>便乗の場合　運転者名</t>
  </si>
  <si>
    <t>ｋｍ</t>
  </si>
  <si>
    <t>ｋｍ</t>
  </si>
  <si>
    <t>交通機関６</t>
  </si>
  <si>
    <t>泊数</t>
  </si>
  <si>
    <t>※出張に関する文書（用務，主催，日程等の分かる部分）のコピーを添付すること</t>
  </si>
  <si>
    <t>同乗者１</t>
  </si>
  <si>
    <t>同乗者２</t>
  </si>
  <si>
    <t>同乗者３</t>
  </si>
  <si>
    <t>職名</t>
  </si>
  <si>
    <t>氏名</t>
  </si>
  <si>
    <t>教諭</t>
  </si>
  <si>
    <t>起案</t>
  </si>
  <si>
    <t>文書番号</t>
  </si>
  <si>
    <t>第</t>
  </si>
  <si>
    <t>号</t>
  </si>
  <si>
    <t>編集簿冊名</t>
  </si>
  <si>
    <t>年</t>
  </si>
  <si>
    <t>月</t>
  </si>
  <si>
    <t>日</t>
  </si>
  <si>
    <t>決裁</t>
  </si>
  <si>
    <t>文書分類</t>
  </si>
  <si>
    <r>
      <t xml:space="preserve">
    </t>
    </r>
    <r>
      <rPr>
        <sz val="11"/>
        <rFont val="ＭＳ 明朝"/>
        <family val="1"/>
      </rPr>
      <t>永年   １０年
   ５年    ３年
   １年    常用</t>
    </r>
    <r>
      <rPr>
        <sz val="9"/>
        <rFont val="ＭＳ 明朝"/>
        <family val="1"/>
      </rPr>
      <t xml:space="preserve">
</t>
    </r>
  </si>
  <si>
    <t>文書取扱主任</t>
  </si>
  <si>
    <t>大</t>
  </si>
  <si>
    <t>中</t>
  </si>
  <si>
    <t>小</t>
  </si>
  <si>
    <t>施行</t>
  </si>
  <si>
    <t>起案者</t>
  </si>
  <si>
    <t>校　長</t>
  </si>
  <si>
    <t>教　頭</t>
  </si>
  <si>
    <t>教務主任</t>
  </si>
  <si>
    <t>担当者</t>
  </si>
  <si>
    <t>職員番号</t>
  </si>
  <si>
    <t>所属</t>
  </si>
  <si>
    <t>植物の発芽と成長</t>
  </si>
  <si>
    <t>テスト</t>
  </si>
  <si>
    <t>漢字のひろば</t>
  </si>
  <si>
    <t>夏休み前の漢字テスト
　　答え合わせを行って下さい
　　すべて回収をお願いします</t>
  </si>
  <si>
    <t>職務専念義務免除申請書</t>
  </si>
  <si>
    <t>仙台市教育委員会　　教育長　　様</t>
  </si>
  <si>
    <t>　職務に専念する義務に関する条例（昭和26年宮城県条例第8号）第2条および宮城県人事委員会規則9-1（職務に専念する義務の特例に関する規則）第1条の規定により承認されますよう申請します。</t>
  </si>
  <si>
    <t>免除を受けようとする期間</t>
  </si>
  <si>
    <t>平成</t>
  </si>
  <si>
    <t>年</t>
  </si>
  <si>
    <t>月</t>
  </si>
  <si>
    <t>日</t>
  </si>
  <si>
    <t>日間</t>
  </si>
  <si>
    <t>免除を受けようとする時間</t>
  </si>
  <si>
    <t>時</t>
  </si>
  <si>
    <t>分</t>
  </si>
  <si>
    <t>免除を必要とする理由</t>
  </si>
  <si>
    <t>（具体的に記載）</t>
  </si>
  <si>
    <t>から</t>
  </si>
  <si>
    <t>まで</t>
  </si>
  <si>
    <t>から</t>
  </si>
  <si>
    <t>まで</t>
  </si>
  <si>
    <t>号</t>
  </si>
  <si>
    <t>学校番号</t>
  </si>
  <si>
    <t>（</t>
  </si>
  <si>
    <t>）</t>
  </si>
  <si>
    <t>校長</t>
  </si>
  <si>
    <t>平成１６年度　教材使用届</t>
  </si>
  <si>
    <t>下記により教材を使用したいのでお届けします。</t>
  </si>
  <si>
    <t>記</t>
  </si>
  <si>
    <t>第６学年</t>
  </si>
  <si>
    <t>学級数</t>
  </si>
  <si>
    <t>５１名</t>
  </si>
  <si>
    <t>使用教材の
科目名</t>
  </si>
  <si>
    <t>教材の名称</t>
  </si>
  <si>
    <t>編著者名</t>
  </si>
  <si>
    <t>発行所名</t>
  </si>
  <si>
    <t>本年度
定価</t>
  </si>
  <si>
    <t>使用期間</t>
  </si>
  <si>
    <t>使用の人数</t>
  </si>
  <si>
    <t>備考</t>
  </si>
  <si>
    <t>分類</t>
  </si>
  <si>
    <t>国語</t>
  </si>
  <si>
    <t>H16.4.8-H17.3.24</t>
  </si>
  <si>
    <t>③</t>
  </si>
  <si>
    <t>H16.4.8-H17.3.24</t>
  </si>
  <si>
    <t>③</t>
  </si>
  <si>
    <t>社会</t>
  </si>
  <si>
    <t>②</t>
  </si>
  <si>
    <t>算数</t>
  </si>
  <si>
    <t>H16.4.8-H17.3.24</t>
  </si>
  <si>
    <t>③</t>
  </si>
  <si>
    <t>理科</t>
  </si>
  <si>
    <t>道徳</t>
  </si>
  <si>
    <t>H16.4.8-H17.3.24</t>
  </si>
  <si>
    <t>①</t>
  </si>
  <si>
    <t>①副読本合計</t>
  </si>
  <si>
    <t>円</t>
  </si>
  <si>
    <t>②資料集合計</t>
  </si>
  <si>
    <t>③その他合計</t>
  </si>
  <si>
    <t>④　総計</t>
  </si>
  <si>
    <t>（注）</t>
  </si>
  <si>
    <t>各学年ごとにまとめること。</t>
  </si>
  <si>
    <t>２枚にわたるときは，合計金額は，２枚目に記入すること。</t>
  </si>
  <si>
    <t>記入の順序は，国語・社会・算数（数学）・理科・生活・音楽・図画工作（美術）・体育（保健体育）・家庭（技術・家庭）・英語・道徳・特別活動とすること。</t>
  </si>
  <si>
    <t>分類欄には，教材の内容によって，①副読本関係②資料集関係③その他（ワーク・問題集・ドリル等）に分類し，その番号（①～③）を記入すること。</t>
  </si>
  <si>
    <t>使用期間が２年以上にまたがるときは，初年度に記入のこと。</t>
  </si>
  <si>
    <t>使用する１０日前までに提出すること。</t>
  </si>
  <si>
    <t>（担当：教育指導課）</t>
  </si>
  <si>
    <t>H14-9</t>
  </si>
  <si>
    <t>仙台市教育委員会　　教育長</t>
  </si>
  <si>
    <t>様</t>
  </si>
  <si>
    <t>団体所在地</t>
  </si>
  <si>
    <t>（申込者住所）</t>
  </si>
  <si>
    <t>団体（申込者）名</t>
  </si>
  <si>
    <t>連絡先</t>
  </si>
  <si>
    <t>団体代表者名</t>
  </si>
  <si>
    <t>観覧料・入館料減免申込書</t>
  </si>
  <si>
    <t>博物館</t>
  </si>
  <si>
    <t>歴史民俗資料館</t>
  </si>
  <si>
    <t>富沢遺跡保存館</t>
  </si>
  <si>
    <t>科学館</t>
  </si>
  <si>
    <t>天文台</t>
  </si>
  <si>
    <t>利用施設名</t>
  </si>
  <si>
    <t>利用日時</t>
  </si>
  <si>
    <t>一般・大学生</t>
  </si>
  <si>
    <t>高校生</t>
  </si>
  <si>
    <t>小学生・中学生</t>
  </si>
  <si>
    <t>小学校入学前の者</t>
  </si>
  <si>
    <t>人</t>
  </si>
  <si>
    <t>利用人数</t>
  </si>
  <si>
    <t>（減免対象者）</t>
  </si>
  <si>
    <t>利用目的</t>
  </si>
  <si>
    <t>利用責任者</t>
  </si>
  <si>
    <t>住所</t>
  </si>
  <si>
    <t>電話番号</t>
  </si>
  <si>
    <t>FAX番号</t>
  </si>
  <si>
    <t>以下は記入しないでください</t>
  </si>
  <si>
    <t>受付</t>
  </si>
  <si>
    <t>通知</t>
  </si>
  <si>
    <t>平成　　　年　　　月　　　日</t>
  </si>
  <si>
    <t>第</t>
  </si>
  <si>
    <t>決定内容</t>
  </si>
  <si>
    <t>承認</t>
  </si>
  <si>
    <t>不承認</t>
  </si>
  <si>
    <t>減免額の算定</t>
  </si>
  <si>
    <t>減免の割合</t>
  </si>
  <si>
    <t>決定金額</t>
  </si>
  <si>
    <t>決裁欄</t>
  </si>
  <si>
    <t>教育長</t>
  </si>
  <si>
    <t>次長</t>
  </si>
  <si>
    <t>館長</t>
  </si>
  <si>
    <t>係員</t>
  </si>
  <si>
    <t>理科・総合の学習の一環として，ぜひ受講したいと考えております。</t>
  </si>
  <si>
    <t>６月２３日が締切りとなっております。</t>
  </si>
  <si>
    <t>　下記の施設の利用について，仙台市社会教育施設観覧料・入館料減免要領の規定により
観覧料又は入館料の減免を申し込みます。</t>
  </si>
  <si>
    <t>（</t>
  </si>
  <si>
    <t>TEL</t>
  </si>
  <si>
    <t>）</t>
  </si>
  <si>
    <t>・</t>
  </si>
  <si>
    <t>・</t>
  </si>
  <si>
    <t>※</t>
  </si>
  <si>
    <t>・</t>
  </si>
  <si>
    <t>無制限</t>
  </si>
  <si>
    <t>教頭</t>
  </si>
  <si>
    <t>教務</t>
  </si>
  <si>
    <t>校外学習実施届（交通機関利用）</t>
  </si>
  <si>
    <t>実施期日</t>
  </si>
  <si>
    <t>・</t>
  </si>
  <si>
    <t>・</t>
  </si>
  <si>
    <t>~</t>
  </si>
  <si>
    <t>実施学年・組</t>
  </si>
  <si>
    <t>組</t>
  </si>
  <si>
    <t>実施学年</t>
  </si>
  <si>
    <t>教科等名・ねらい・学習内容</t>
  </si>
  <si>
    <t>◇</t>
  </si>
  <si>
    <t>教科等名</t>
  </si>
  <si>
    <t>ねらい</t>
  </si>
  <si>
    <t>◇</t>
  </si>
  <si>
    <t>学習内容</t>
  </si>
  <si>
    <t>日程</t>
  </si>
  <si>
    <t>引率者</t>
  </si>
  <si>
    <t>参加児童数</t>
  </si>
  <si>
    <t>・</t>
  </si>
  <si>
    <t>名</t>
  </si>
  <si>
    <t>利用交通機関</t>
  </si>
  <si>
    <t>経費（児童一人あたり）</t>
  </si>
  <si>
    <t>校外学習実施2週間前に，提出してください</t>
  </si>
  <si>
    <t>別紙参照</t>
  </si>
  <si>
    <t>~</t>
  </si>
  <si>
    <t>・</t>
  </si>
  <si>
    <t>◇</t>
  </si>
  <si>
    <t>・</t>
  </si>
  <si>
    <t>◇</t>
  </si>
  <si>
    <t>ねらい</t>
  </si>
  <si>
    <t>・</t>
  </si>
  <si>
    <t>・</t>
  </si>
  <si>
    <t>◇</t>
  </si>
  <si>
    <t>・</t>
  </si>
  <si>
    <t>・</t>
  </si>
  <si>
    <t>・</t>
  </si>
  <si>
    <t>・</t>
  </si>
  <si>
    <t>※</t>
  </si>
  <si>
    <t>校外学習実施届</t>
  </si>
  <si>
    <t>目的地</t>
  </si>
  <si>
    <t>【略　図】</t>
  </si>
  <si>
    <t>ー学区外ー</t>
  </si>
  <si>
    <t>学区内は裏面</t>
  </si>
  <si>
    <t>用務内容</t>
  </si>
  <si>
    <t>補欠授業学習指導計画書</t>
  </si>
  <si>
    <t>担任名</t>
  </si>
  <si>
    <t>学年</t>
  </si>
  <si>
    <t>事由</t>
  </si>
  <si>
    <t>年休</t>
  </si>
  <si>
    <t>職免</t>
  </si>
  <si>
    <t>特休</t>
  </si>
  <si>
    <t>出張</t>
  </si>
  <si>
    <t>教科</t>
  </si>
  <si>
    <t>単元・題材名</t>
  </si>
  <si>
    <t>連絡・参考事項
宿題・その他</t>
  </si>
  <si>
    <t>仙台市立岡田小学校</t>
  </si>
  <si>
    <t>復　　命　　書</t>
  </si>
  <si>
    <t>命により出張したところ，その概要は，下記の通りでした。</t>
  </si>
  <si>
    <t>出張目的</t>
  </si>
  <si>
    <t>期間</t>
  </si>
  <si>
    <t>概要及び
所感</t>
  </si>
  <si>
    <t>用務先・出張目的・期間に変更</t>
  </si>
  <si>
    <t>有</t>
  </si>
  <si>
    <t>(有)の場合
その変更
内容</t>
  </si>
  <si>
    <t>～</t>
  </si>
  <si>
    <t>（</t>
  </si>
  <si>
    <t>・</t>
  </si>
  <si>
    <t>）</t>
  </si>
  <si>
    <t>旅　　行　　届</t>
  </si>
  <si>
    <t>私は，下記の通り旅行したいので，届けます。</t>
  </si>
  <si>
    <t>旅行先</t>
  </si>
  <si>
    <t>自</t>
  </si>
  <si>
    <t>至</t>
  </si>
  <si>
    <t>目的</t>
  </si>
  <si>
    <t>事務</t>
  </si>
  <si>
    <t>（様式第1号）</t>
  </si>
  <si>
    <t>仙台市泉岳少年自然の家使用申込書</t>
  </si>
  <si>
    <t>仙台市教育委員会様</t>
  </si>
  <si>
    <t>団体名</t>
  </si>
  <si>
    <t>代表者・職名</t>
  </si>
  <si>
    <t>〒</t>
  </si>
  <si>
    <t>所在地</t>
  </si>
  <si>
    <t>電話</t>
  </si>
  <si>
    <t>FAX</t>
  </si>
  <si>
    <t>使用目的</t>
  </si>
  <si>
    <t>入所日時</t>
  </si>
  <si>
    <t>退所日時</t>
  </si>
  <si>
    <t>対象</t>
  </si>
  <si>
    <t>未就学児</t>
  </si>
  <si>
    <t>高校
大学</t>
  </si>
  <si>
    <t>小計</t>
  </si>
  <si>
    <t>指導者</t>
  </si>
  <si>
    <t>計</t>
  </si>
  <si>
    <t>人数</t>
  </si>
  <si>
    <t>男</t>
  </si>
  <si>
    <t>女</t>
  </si>
  <si>
    <t>〔</t>
  </si>
  <si>
    <t>〕</t>
  </si>
  <si>
    <t>実施届</t>
  </si>
  <si>
    <t>在籍児童生徒数</t>
  </si>
  <si>
    <t>参加予定児童生徒数</t>
  </si>
  <si>
    <t>参加率</t>
  </si>
  <si>
    <t>備　考</t>
  </si>
  <si>
    <t>％</t>
  </si>
  <si>
    <t>(宿泊施設の所在地）</t>
  </si>
  <si>
    <t>～</t>
  </si>
  <si>
    <t>貸し切りバス</t>
  </si>
  <si>
    <t>台</t>
  </si>
  <si>
    <t>引率者職名　　氏名</t>
  </si>
  <si>
    <t>児童一人あたりの経費</t>
  </si>
  <si>
    <t>総額</t>
  </si>
  <si>
    <t>交通費</t>
  </si>
  <si>
    <t>宿泊費</t>
  </si>
  <si>
    <t>傷害保険料</t>
  </si>
  <si>
    <t>見学費</t>
  </si>
  <si>
    <t>記念写真代</t>
  </si>
  <si>
    <t>その他の経費</t>
  </si>
  <si>
    <t>薬品代</t>
  </si>
  <si>
    <t>取扱手数料</t>
  </si>
  <si>
    <t>あっせん業者</t>
  </si>
  <si>
    <t>添乗員氏名</t>
  </si>
  <si>
    <t>％</t>
  </si>
  <si>
    <t>家庭</t>
  </si>
  <si>
    <t>学活</t>
  </si>
  <si>
    <t>実施届は具体的な行事名を書いてください。（例　遠足，野外活動，修学旅行，スキー教室等）</t>
  </si>
  <si>
    <t>日程は，具体的に明記し，使用交通機関の種別を書いてください。</t>
  </si>
  <si>
    <t>修学旅行等（泊を伴う行事）実施の際は，①見積書，②日程表，③保護者あての説明書を添付してください。</t>
  </si>
  <si>
    <t>実施後に①精算書，②保護者あての決算書，③不参加児童生徒報告書を提出してください。</t>
  </si>
  <si>
    <t>（担当:教育指導課）</t>
  </si>
  <si>
    <t>H14-5</t>
  </si>
  <si>
    <t>男子</t>
  </si>
  <si>
    <t>女子</t>
  </si>
  <si>
    <t>〔</t>
  </si>
  <si>
    <t>〕</t>
  </si>
  <si>
    <t>精算書</t>
  </si>
  <si>
    <t>上記のことについては，以下のようになりましたので，報告します。</t>
  </si>
  <si>
    <t>収入の部</t>
  </si>
  <si>
    <t>【内　訳】</t>
  </si>
  <si>
    <t>預金利子</t>
  </si>
  <si>
    <t>積み立て</t>
  </si>
  <si>
    <t>×</t>
  </si>
  <si>
    <t>＝</t>
  </si>
  <si>
    <t>支出の部</t>
  </si>
  <si>
    <t>項目</t>
  </si>
  <si>
    <t>金額</t>
  </si>
  <si>
    <t>一人当たり金額</t>
  </si>
  <si>
    <t>備考</t>
  </si>
  <si>
    <t>合計</t>
  </si>
  <si>
    <t>一人当たり</t>
  </si>
  <si>
    <t>発番</t>
  </si>
  <si>
    <t>残　高</t>
  </si>
  <si>
    <t>年度</t>
  </si>
  <si>
    <t>修学旅行等不参加児童生徒について(報告）</t>
  </si>
  <si>
    <t>学校名</t>
  </si>
  <si>
    <t>行事名</t>
  </si>
  <si>
    <t>実施月日</t>
  </si>
  <si>
    <t>在籍児童生徒数　A</t>
  </si>
  <si>
    <t>参加児童生徒数　B</t>
  </si>
  <si>
    <t>不参加児童生徒数</t>
  </si>
  <si>
    <t>参加率＝B/A×100</t>
  </si>
  <si>
    <t>不参加児童生徒氏名</t>
  </si>
  <si>
    <t>学年　組</t>
  </si>
  <si>
    <t>不参加の理由</t>
  </si>
  <si>
    <t>No.</t>
  </si>
  <si>
    <t>H14-6</t>
  </si>
  <si>
    <t>（</t>
  </si>
  <si>
    <t>）</t>
  </si>
  <si>
    <t>東日トラベル</t>
  </si>
  <si>
    <t>※</t>
  </si>
  <si>
    <t>H14-7</t>
  </si>
  <si>
    <t>食事代</t>
  </si>
  <si>
    <t>欠席数</t>
  </si>
  <si>
    <t>0</t>
  </si>
  <si>
    <t>用務先/あて先</t>
  </si>
  <si>
    <t>役職者名</t>
  </si>
  <si>
    <t>申請者</t>
  </si>
  <si>
    <t>借　用　願</t>
  </si>
  <si>
    <t>　下記の物品を借用したく存じますので，よろしくお取り計らい下さいますようお願い申し上げます。</t>
  </si>
  <si>
    <t>借用物品</t>
  </si>
  <si>
    <t>物品名</t>
  </si>
  <si>
    <t>数量</t>
  </si>
  <si>
    <t>借用期間</t>
  </si>
  <si>
    <t>借用日</t>
  </si>
  <si>
    <t>から</t>
  </si>
  <si>
    <t>まで</t>
  </si>
  <si>
    <t>返却日</t>
  </si>
  <si>
    <t>借用目的</t>
  </si>
  <si>
    <t>使用場所</t>
  </si>
  <si>
    <t>使用者
並びに
担当者</t>
  </si>
  <si>
    <t>使用者</t>
  </si>
  <si>
    <t>（職名）</t>
  </si>
  <si>
    <t>（氏名）</t>
  </si>
  <si>
    <t>担当者</t>
  </si>
  <si>
    <t>←</t>
  </si>
  <si>
    <t>自動的に今日の日付になります</t>
  </si>
  <si>
    <t>←</t>
  </si>
  <si>
    <t>←</t>
  </si>
  <si>
    <t>「物品名」「数量」は直接記入してください。</t>
  </si>
  <si>
    <t>借用の期間の日付は&lt;入力&gt;タブの「期間」に書き入れてください。</t>
  </si>
  <si>
    <t>直接記入してください。</t>
  </si>
  <si>
    <t>学校名・職名・氏名は&lt;入力&gt;タブの各欄から記入してください。</t>
  </si>
  <si>
    <t>学校名・職名・校長名は，&lt;入力&gt;タブの各欄に記入してください。</t>
  </si>
  <si>
    <t>本校</t>
  </si>
  <si>
    <t>仙台市発達相談支援センター所長</t>
  </si>
  <si>
    <t>保護者</t>
  </si>
  <si>
    <t>相談資料の提供について（依頼）</t>
  </si>
  <si>
    <t>　このことについて，下記の点について貴センター所有の相談資料をご提供くださいますようお願いいたします。</t>
  </si>
  <si>
    <t>　なお，資料の送付先は，原則として保護者宛にお願いします。</t>
  </si>
  <si>
    <t>児童（生徒）氏名</t>
  </si>
  <si>
    <t>生</t>
  </si>
  <si>
    <t>自宅住所</t>
  </si>
  <si>
    <t>（電話）</t>
  </si>
  <si>
    <t>区</t>
  </si>
  <si>
    <t>資料の活用目的</t>
  </si>
  <si>
    <t>個別の指導計画等の検討</t>
  </si>
  <si>
    <t>LD等教育専門家チーム提供</t>
  </si>
  <si>
    <t>教育の場の検討</t>
  </si>
  <si>
    <t>（　　　で囲む）</t>
  </si>
  <si>
    <t>資料の提供先</t>
  </si>
  <si>
    <t>教育委員会</t>
  </si>
  <si>
    <t>相談資料記載内容（番号を○で囲む）</t>
  </si>
  <si>
    <t>診断名及び診断年月日</t>
  </si>
  <si>
    <t>生育略歴</t>
  </si>
  <si>
    <t>相談時の様子の概略</t>
  </si>
  <si>
    <t>心理検査の結果と所見</t>
  </si>
  <si>
    <t>考えられる学校での配慮事項等（生活面，学習年など）</t>
  </si>
  <si>
    <t>〒</t>
  </si>
  <si>
    <t>（</t>
  </si>
  <si>
    <t>Tel：</t>
  </si>
  <si>
    <t>）</t>
  </si>
  <si>
    <t>（</t>
  </si>
  <si>
    <t>）</t>
  </si>
  <si>
    <t>「所属」と「校長」名が入ります</t>
  </si>
  <si>
    <t>「職名」と「氏名」が入ります</t>
  </si>
  <si>
    <t>「用務内容」が入ります</t>
  </si>
  <si>
    <t>「命令年月日」が入ります</t>
  </si>
  <si>
    <t>「伺い年月日」が入ります</t>
  </si>
  <si>
    <t>「用務先」が入ります</t>
  </si>
  <si>
    <t>「宿泊先」「電話番号」が入ります</t>
  </si>
  <si>
    <t>&lt;この書式についての説明&gt;</t>
  </si>
  <si>
    <t>この書式に直接書き込みをする場所はありません。
基本的に「入力」シートに記入したものが自動的に反映してきます</t>
  </si>
  <si>
    <t>一度書き込みをしてしまうと，次から自動記入ができなくなりますので，気をつけてください。</t>
  </si>
  <si>
    <t>「期間」が入ります</t>
  </si>
  <si>
    <t>自動的に「平成～」「AM～」の形になります</t>
  </si>
  <si>
    <t>選択したものにチェックが入ります</t>
  </si>
  <si>
    <t>選択したところにチェックが入ります</t>
  </si>
  <si>
    <t>「自家用自動車」を選択した場合には，下欄の自動車使用承認書も書き込まれます。</t>
  </si>
  <si>
    <t>交通機関を利用する際にそれぞれの項目を記入します</t>
  </si>
  <si>
    <t>交通機関を選び，駅名・運賃を記入してください</t>
  </si>
  <si>
    <t>「別途」を選択の場合には，「別途の場合」も記入する</t>
  </si>
  <si>
    <t>横の赤い数字の分だけ「期間：至」の時間に増やして記入されます</t>
  </si>
  <si>
    <t>横の赤い数字の分だけ「期間:自」の時間から減らして記入されます</t>
  </si>
  <si>
    <t>各時間の内容等については，一つ一つこのシートに記入していきます</t>
  </si>
  <si>
    <t>&lt;このシートの記入方法について&gt;</t>
  </si>
  <si>
    <t>書類一覧の使い方</t>
  </si>
  <si>
    <t>はじめにお読みください</t>
  </si>
  <si>
    <t>特に「職員番号」や「住所」「自動車の情報」あたりは入れておくと楽です</t>
  </si>
  <si>
    <t>使いたいシートを選びます</t>
  </si>
  <si>
    <t>下のボタンをクリックするとシートに跳びます</t>
  </si>
  <si>
    <t>起案書</t>
  </si>
  <si>
    <t>「</t>
  </si>
  <si>
    <t>入力シート</t>
  </si>
  <si>
    <t>入力シート</t>
  </si>
  <si>
    <t>を記入します</t>
  </si>
  <si>
    <t>出張命令書</t>
  </si>
  <si>
    <t>補欠依頼</t>
  </si>
  <si>
    <t>職専免</t>
  </si>
  <si>
    <t>復命書</t>
  </si>
  <si>
    <t>校外学習届</t>
  </si>
  <si>
    <t>アーチル</t>
  </si>
  <si>
    <t>借用書</t>
  </si>
  <si>
    <t>精算書</t>
  </si>
  <si>
    <t>不参加報告</t>
  </si>
  <si>
    <t>校外学習（市教委）</t>
  </si>
  <si>
    <t>校外学習（交通機関）</t>
  </si>
  <si>
    <t>減免申請</t>
  </si>
  <si>
    <t>教材使用届</t>
  </si>
  <si>
    <t>旅行届</t>
  </si>
  <si>
    <t>添え書き</t>
  </si>
  <si>
    <t>補欠依頼（他人用）</t>
  </si>
  <si>
    <t>「はじめに」シートに戻る</t>
  </si>
  <si>
    <t>使い終わったら必ずこのシートに戻して終了させてください</t>
  </si>
  <si>
    <t>相手先氏名</t>
  </si>
  <si>
    <t>以上</t>
  </si>
  <si>
    <t>「はじめに」シートに戻る</t>
  </si>
  <si>
    <t>」</t>
  </si>
  <si>
    <t>泉岳（作成中）</t>
  </si>
  <si>
    <t>委託先</t>
  </si>
  <si>
    <t>　このことについて，修学旅行において宮沢賢治に縁のある施設を見学したいので，下記の通り申請申し上げます。</t>
  </si>
  <si>
    <t>見学日時</t>
  </si>
  <si>
    <t>見学目的</t>
  </si>
  <si>
    <t>宮沢賢治縁の施設を見学し，賢治の思いや願いを知る活動の一環として。</t>
  </si>
  <si>
    <t>見学人数</t>
  </si>
  <si>
    <t>児童</t>
  </si>
  <si>
    <t>4名</t>
  </si>
  <si>
    <t>引率責任者</t>
  </si>
  <si>
    <t>申請書</t>
  </si>
  <si>
    <t>手づくり村送料</t>
  </si>
  <si>
    <t>有料道路</t>
  </si>
  <si>
    <t>見学料</t>
  </si>
  <si>
    <t>入場料</t>
  </si>
  <si>
    <t>体験代</t>
  </si>
  <si>
    <t>乗務・添乗費用</t>
  </si>
  <si>
    <t>旅行保険</t>
  </si>
  <si>
    <t>添乗員1名，バス乗務員4名</t>
  </si>
  <si>
    <t>青森市内観光</t>
  </si>
  <si>
    <t>校外学習事前踏査実施届</t>
  </si>
  <si>
    <t>事前踏査日</t>
  </si>
  <si>
    <t>事前踏査日程</t>
  </si>
  <si>
    <t>～</t>
  </si>
  <si>
    <t>出張予定者</t>
  </si>
  <si>
    <t>，</t>
  </si>
  <si>
    <t>校外学習予定</t>
  </si>
  <si>
    <t>教科等名</t>
  </si>
  <si>
    <t>◆</t>
  </si>
  <si>
    <t>※</t>
  </si>
  <si>
    <t>校外学習事前踏査時に，提出してください。</t>
  </si>
  <si>
    <t>(1)</t>
  </si>
  <si>
    <t>(2)</t>
  </si>
  <si>
    <t>ねらい</t>
  </si>
  <si>
    <t>①</t>
  </si>
  <si>
    <t>②</t>
  </si>
  <si>
    <t>③</t>
  </si>
  <si>
    <t>(3)</t>
  </si>
  <si>
    <t>(4)</t>
  </si>
  <si>
    <t>，</t>
  </si>
  <si>
    <t>校外学習（事前踏査）</t>
  </si>
  <si>
    <t>「同乗者１」が入ります。同様に上に「２」「３」が入ります</t>
  </si>
  <si>
    <t>社会科「伊達な歴史散歩」</t>
  </si>
  <si>
    <t>日本の歴史学習のまとめとして，自分の興味のある時代について調べる</t>
  </si>
  <si>
    <t>←　○×△起点になっています。</t>
  </si>
  <si>
    <t>○○○</t>
  </si>
  <si>
    <t>×××</t>
  </si>
  <si>
    <t>○○交通</t>
  </si>
  <si>
    <t>○○○小</t>
  </si>
  <si>
    <t>××トラベル</t>
  </si>
  <si>
    <t>(××トラベルに依頼)</t>
  </si>
  <si>
    <t>○○○文集</t>
  </si>
  <si>
    <t>平成25年度　情報教育担当者研修会</t>
  </si>
  <si>
    <t>仙台市教育センター</t>
  </si>
  <si>
    <t>仙台市　宮城野区</t>
  </si>
  <si>
    <t>教育センター</t>
  </si>
  <si>
    <t>担当</t>
  </si>
  <si>
    <t>研修報告書</t>
  </si>
  <si>
    <t>用務内容/研修名</t>
  </si>
  <si>
    <t>1 自宅</t>
  </si>
  <si>
    <t>2 学校</t>
  </si>
  <si>
    <t>1 一般交通機関</t>
  </si>
  <si>
    <t>2 自家用車</t>
  </si>
  <si>
    <t>3 便乗</t>
  </si>
  <si>
    <t>4 徒歩</t>
  </si>
  <si>
    <t>5 貸切バス</t>
  </si>
  <si>
    <t>1 往路</t>
  </si>
  <si>
    <t>2 復路</t>
  </si>
  <si>
    <t>3 往復</t>
  </si>
  <si>
    <t>1 有</t>
  </si>
  <si>
    <t>2 無</t>
  </si>
  <si>
    <t>1 県費</t>
  </si>
  <si>
    <t>2 別途</t>
  </si>
  <si>
    <t>3 その他</t>
  </si>
  <si>
    <t>1 口頭</t>
  </si>
  <si>
    <t>2 別紙</t>
  </si>
  <si>
    <t>〈学校基本情報〉</t>
  </si>
  <si>
    <t>〈用務/研修情報〉</t>
  </si>
  <si>
    <t>〈担当者情報〉</t>
  </si>
  <si>
    <t>https://maps.google.co.jp/</t>
  </si>
  <si>
    <t>☆距離計測の参考になるWebページ</t>
  </si>
  <si>
    <t>http://www.mapfan.com/routemap/routeset.cgi</t>
  </si>
  <si>
    <t>Google　→</t>
  </si>
  <si>
    <t>Mapfan　→</t>
  </si>
  <si>
    <t>報告日：</t>
  </si>
  <si>
    <t>報告者：</t>
  </si>
  <si>
    <t>研修用書庫</t>
  </si>
  <si>
    <t>校務文書用ロッカー</t>
  </si>
  <si>
    <t>受講者保管</t>
  </si>
  <si>
    <t>電子データ(共有ホルダー)</t>
  </si>
  <si>
    <t>管理職(　校長　・　教頭　・　主幹　)</t>
  </si>
  <si>
    <t>その他（　　　　　　　　　　　　　）</t>
  </si>
  <si>
    <t>研修名</t>
  </si>
  <si>
    <t>日　時</t>
  </si>
  <si>
    <t>～</t>
  </si>
  <si>
    <r>
      <t>命令(</t>
    </r>
    <r>
      <rPr>
        <sz val="11"/>
        <color indexed="10"/>
        <rFont val="ＭＳ Ｐゴシック"/>
        <family val="3"/>
      </rPr>
      <t>起案</t>
    </r>
    <r>
      <rPr>
        <sz val="11"/>
        <rFont val="ＭＳ Ｐゴシック"/>
        <family val="3"/>
      </rPr>
      <t>)年月日</t>
    </r>
  </si>
  <si>
    <r>
      <t>伺い</t>
    </r>
    <r>
      <rPr>
        <b/>
        <sz val="11"/>
        <rFont val="ＭＳ Ｐゴシック"/>
        <family val="3"/>
      </rPr>
      <t>年月日</t>
    </r>
  </si>
  <si>
    <t>報告年月日</t>
  </si>
  <si>
    <t>場　所</t>
  </si>
  <si>
    <t>研修の目的</t>
  </si>
  <si>
    <t>講　師</t>
  </si>
  <si>
    <t>研修内容</t>
  </si>
  <si>
    <t>資料保管場所</t>
  </si>
  <si>
    <t>回覧の有無</t>
  </si>
  <si>
    <t>回覧済み</t>
  </si>
  <si>
    <t>回覧しない</t>
  </si>
  <si>
    <t>「日付」「研修名」「名前」｢場所｣は自動記入です。「入力シート」で記入してください。</t>
  </si>
  <si>
    <t>資料一覧</t>
  </si>
  <si>
    <t>要項，　レジュメ，　その他(　　　　　　　　　　　)</t>
  </si>
  <si>
    <t>〈校務用各種書類作成プログラム2013〉</t>
  </si>
  <si>
    <t>~</t>
  </si>
  <si>
    <t>旅費支給の選択肢が入ります</t>
  </si>
  <si>
    <t>022-000-0000</t>
  </si>
  <si>
    <t>022-111-1111</t>
  </si>
  <si>
    <t>仙台市泉区○○○1-1-1</t>
  </si>
  <si>
    <t>仙台市立××小学校</t>
  </si>
  <si>
    <t>△△　△△</t>
  </si>
  <si>
    <t>ハリアー</t>
  </si>
  <si>
    <t>仙台330あ1111</t>
  </si>
  <si>
    <t>機　　関　　名</t>
  </si>
  <si>
    <t>期間・日数</t>
  </si>
  <si>
    <t>種　　別</t>
  </si>
  <si>
    <t>研　　　修　　　歴</t>
  </si>
  <si>
    <t>与えた機関名</t>
  </si>
  <si>
    <t>内　　容</t>
  </si>
  <si>
    <t>主な校務分掌・主任</t>
  </si>
  <si>
    <t>表　彰　等　の　事　項</t>
  </si>
  <si>
    <t>年　　月　　日　取得</t>
  </si>
  <si>
    <t>他管区</t>
  </si>
  <si>
    <t>特別支援教育</t>
  </si>
  <si>
    <t>http://maps.loco.yahoo.co.jp/</t>
  </si>
  <si>
    <t>高　　種　（　　　）</t>
  </si>
  <si>
    <t>へき地</t>
  </si>
  <si>
    <t>自宅付近の地図</t>
  </si>
  <si>
    <t>～</t>
  </si>
  <si>
    <t>無　・　有：　原付　・　自二　・　普通　・　大型　・　その他(丸を付ける）</t>
  </si>
  <si>
    <t>自動車運転免許</t>
  </si>
  <si>
    <t>中　　種　（　　　）</t>
  </si>
  <si>
    <t>～</t>
  </si>
  <si>
    <t>趣味・特技・　特殊技能</t>
  </si>
  <si>
    <t>小　　種</t>
  </si>
  <si>
    <t>住居状況　　（　　自宅　　・　　借家　　・　　下宿　　・　他　　）</t>
  </si>
  <si>
    <t>免　許　状　等</t>
  </si>
  <si>
    <t>仙台市立泉東小学校</t>
  </si>
  <si>
    <t>～</t>
  </si>
  <si>
    <t>仙台市立泉南小学校</t>
  </si>
  <si>
    <t>仙台市立泉北小学校</t>
  </si>
  <si>
    <t>25分</t>
  </si>
  <si>
    <t>10.8ｋｍ</t>
  </si>
  <si>
    <t>自宅～学校</t>
  </si>
  <si>
    <t>自家用車</t>
  </si>
  <si>
    <t>勤続年数</t>
  </si>
  <si>
    <t>職　　名</t>
  </si>
  <si>
    <t>勤　務　先</t>
  </si>
  <si>
    <t>年　数</t>
  </si>
  <si>
    <t>期　　間</t>
  </si>
  <si>
    <t>備考</t>
  </si>
  <si>
    <t>時間</t>
  </si>
  <si>
    <t>距離</t>
  </si>
  <si>
    <t>区　　間</t>
  </si>
  <si>
    <t>種　　別</t>
  </si>
  <si>
    <t>通勤方法</t>
  </si>
  <si>
    <t>職務別勤務年数</t>
  </si>
  <si>
    <t>勤　　務　　歴</t>
  </si>
  <si>
    <t>発令年月日</t>
  </si>
  <si>
    <t>平成10年3月</t>
  </si>
  <si>
    <t>青葉大学</t>
  </si>
  <si>
    <t>２等級100号俸</t>
  </si>
  <si>
    <t>給料</t>
  </si>
  <si>
    <t>平成７年3月</t>
  </si>
  <si>
    <t>若林南高等学校</t>
  </si>
  <si>
    <t>test@sendai-c.ed.jp</t>
  </si>
  <si>
    <t>携帯メール</t>
  </si>
  <si>
    <t>卒業年月</t>
  </si>
  <si>
    <t>学　校　名</t>
  </si>
  <si>
    <t>学　　歴</t>
  </si>
  <si>
    <t>090-3333-4444</t>
  </si>
  <si>
    <t>携帯電話</t>
  </si>
  <si>
    <t>022-111-2222</t>
  </si>
  <si>
    <t>固定電話</t>
  </si>
  <si>
    <t>同居</t>
  </si>
  <si>
    <t>仙台市立太白北中学校</t>
  </si>
  <si>
    <t>子</t>
  </si>
  <si>
    <t>宮城小太郎</t>
  </si>
  <si>
    <t>仙台市宮城野区鶴ヶ谷北1-19-1</t>
  </si>
  <si>
    <t>現住所</t>
  </si>
  <si>
    <t>仙台市立青葉中央小学校</t>
  </si>
  <si>
    <t>妻</t>
  </si>
  <si>
    <t>宮城花子</t>
  </si>
  <si>
    <t>歳</t>
  </si>
  <si>
    <t>満  年  齢</t>
  </si>
  <si>
    <t>氏　　名</t>
  </si>
  <si>
    <t>同・別居</t>
  </si>
  <si>
    <t>勤務先又は在学校名</t>
  </si>
  <si>
    <t>生年月日</t>
  </si>
  <si>
    <t>続柄</t>
  </si>
  <si>
    <t>氏　　名</t>
  </si>
  <si>
    <t>家族状況</t>
  </si>
  <si>
    <t>生　年　月　日</t>
  </si>
  <si>
    <t>ふりがな</t>
  </si>
  <si>
    <t>現在</t>
  </si>
  <si>
    <t>職員個人調査票</t>
  </si>
  <si>
    <t>㊙</t>
  </si>
  <si>
    <t>宮城太郎</t>
  </si>
  <si>
    <t>氏名のふりがな</t>
  </si>
  <si>
    <t>みやぎたろう</t>
  </si>
  <si>
    <t>職員個人票</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</si>
</sst>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
    <numFmt numFmtId="180" formatCode="\(####\)"/>
    <numFmt numFmtId="181" formatCode="\(######\)&quot;円&quot;"/>
    <numFmt numFmtId="182" formatCode="mmm\-yyyy"/>
    <numFmt numFmtId="183" formatCode="h:mm;@"/>
    <numFmt numFmtId="184" formatCode="[$-411]ggge&quot;年&quot;m&quot;月&quot;d&quot;日&quot;;@"/>
    <numFmt numFmtId="185" formatCode="#,###"/>
    <numFmt numFmtId="186" formatCode="\(\ #\ \)"/>
    <numFmt numFmtId="187" formatCode="&quot;(&quot;\ #\ &quot;)&quot;"/>
    <numFmt numFmtId="188" formatCode="h&quot;時&quot;mm&quot;分&quot;;@"/>
    <numFmt numFmtId="189" formatCode="AM/PM\ h&quot;時&quot;mm&quot;分&quot;"/>
    <numFmt numFmtId="190" formatCode="AM/PM\ \ h\ &quot;時&quot;\ mm\ &quot;分&quot;"/>
    <numFmt numFmtId="191" formatCode="aaa"/>
    <numFmt numFmtId="192" formatCode="&quot;(&quot;aaa&quot;)&quot;"/>
    <numFmt numFmtId="193" formatCode="##"/>
    <numFmt numFmtId="194" formatCode="m&quot;月&quot;d&quot;日&quot;;@"/>
    <numFmt numFmtId="195" formatCode="0.00_ "/>
    <numFmt numFmtId="196" formatCode="0_);[Red]\(0\)"/>
    <numFmt numFmtId="197" formatCode="0_ "/>
    <numFmt numFmtId="198" formatCode="[$-411]e"/>
    <numFmt numFmtId="199" formatCode="h&quot;時間&quot;mm&quot;分&quot;;@"/>
    <numFmt numFmtId="200" formatCode="\(aaa\)"/>
    <numFmt numFmtId="201" formatCode="mm"/>
    <numFmt numFmtId="202" formatCode="00"/>
    <numFmt numFmtId="203" formatCode="0.0_ "/>
    <numFmt numFmtId="204" formatCode="yyyy&quot;年&quot;m&quot;月&quot;d&quot;日&quot;;@"/>
    <numFmt numFmtId="205" formatCode="[DBNum3][$-411]0"/>
    <numFmt numFmtId="206" formatCode="[$-F400]h:mm:ss\ AM/PM"/>
    <numFmt numFmtId="207" formatCode="[$-411]ggge&quot;年&quot;m&quot;月&quot;"/>
    <numFmt numFmtId="208" formatCode="[&lt;=999]000;[&lt;=9999]000\-00;000\-0000"/>
  </numFmts>
  <fonts count="142">
    <font>
      <sz val="11"/>
      <name val="ＭＳ Ｐゴシック"/>
      <family val="3"/>
    </font>
    <font>
      <b/>
      <sz val="12"/>
      <name val="ＭＳ 明朝"/>
      <family val="1"/>
    </font>
    <font>
      <sz val="10.5"/>
      <name val="ＭＳ 明朝"/>
      <family val="1"/>
    </font>
    <font>
      <u val="single"/>
      <sz val="12"/>
      <name val="ＭＳ 明朝"/>
      <family val="1"/>
    </font>
    <font>
      <sz val="6"/>
      <name val="ＭＳ Ｐゴシック"/>
      <family val="3"/>
    </font>
    <font>
      <sz val="11"/>
      <name val="ＭＳ 明朝"/>
      <family val="1"/>
    </font>
    <font>
      <sz val="12"/>
      <name val="ＭＳ 明朝"/>
      <family val="1"/>
    </font>
    <font>
      <sz val="14"/>
      <name val="ＭＳ 明朝"/>
      <family val="1"/>
    </font>
    <font>
      <sz val="9"/>
      <name val="ＭＳ 明朝"/>
      <family val="1"/>
    </font>
    <font>
      <sz val="11"/>
      <color indexed="10"/>
      <name val="ＭＳ Ｐゴシック"/>
      <family val="3"/>
    </font>
    <font>
      <b/>
      <sz val="14"/>
      <name val="ＭＳ 明朝"/>
      <family val="1"/>
    </font>
    <font>
      <sz val="11"/>
      <color indexed="9"/>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18"/>
      <name val="ＭＳ 明朝"/>
      <family val="1"/>
    </font>
    <font>
      <sz val="16"/>
      <name val="ＭＳ 明朝"/>
      <family val="1"/>
    </font>
    <font>
      <sz val="11"/>
      <color indexed="48"/>
      <name val="ＭＳ 明朝"/>
      <family val="1"/>
    </font>
    <font>
      <sz val="11"/>
      <name val="ＭＳ Ｐ明朝"/>
      <family val="1"/>
    </font>
    <font>
      <b/>
      <sz val="18"/>
      <name val="ＭＳ Ｐ明朝"/>
      <family val="1"/>
    </font>
    <font>
      <sz val="12"/>
      <name val="ＭＳ Ｐ明朝"/>
      <family val="1"/>
    </font>
    <font>
      <sz val="16"/>
      <name val="ＭＳ Ｐ明朝"/>
      <family val="1"/>
    </font>
    <font>
      <sz val="11"/>
      <name val="ＤＦＰ細丸ゴシック体"/>
      <family val="3"/>
    </font>
    <font>
      <sz val="11"/>
      <name val="ＤＨＰ平成明朝体W3"/>
      <family val="1"/>
    </font>
    <font>
      <sz val="14"/>
      <name val="ＤＨＰ平成明朝体W3"/>
      <family val="1"/>
    </font>
    <font>
      <b/>
      <sz val="20"/>
      <name val="ＤＨＰ平成明朝体W3"/>
      <family val="1"/>
    </font>
    <font>
      <sz val="9"/>
      <name val="ＤＨＰ平成明朝体W3"/>
      <family val="1"/>
    </font>
    <font>
      <sz val="10"/>
      <name val="ＤＨＰ平成明朝体W3"/>
      <family val="1"/>
    </font>
    <font>
      <b/>
      <sz val="11"/>
      <name val="ＤＨＰ平成明朝体W3"/>
      <family val="1"/>
    </font>
    <font>
      <sz val="14"/>
      <name val="ＭＳ Ｐ明朝"/>
      <family val="1"/>
    </font>
    <font>
      <sz val="11"/>
      <name val="ＤＦＧ細楷書体"/>
      <family val="3"/>
    </font>
    <font>
      <sz val="14"/>
      <name val="ＤＦＧ細楷書体"/>
      <family val="3"/>
    </font>
    <font>
      <sz val="20"/>
      <name val="ＤＦＧ細楷書体"/>
      <family val="3"/>
    </font>
    <font>
      <sz val="16"/>
      <name val="ＤＦＧ細楷書体"/>
      <family val="3"/>
    </font>
    <font>
      <b/>
      <sz val="16"/>
      <name val="ＤＦＧ細楷書体"/>
      <family val="3"/>
    </font>
    <font>
      <b/>
      <sz val="12"/>
      <name val="ＭＳ Ｐ明朝"/>
      <family val="1"/>
    </font>
    <font>
      <b/>
      <sz val="22"/>
      <name val="ＭＳ Ｐ明朝"/>
      <family val="1"/>
    </font>
    <font>
      <b/>
      <sz val="14"/>
      <name val="ＭＳ Ｐ明朝"/>
      <family val="1"/>
    </font>
    <font>
      <b/>
      <sz val="16"/>
      <name val="ＭＳ Ｐ明朝"/>
      <family val="1"/>
    </font>
    <font>
      <sz val="20"/>
      <name val="ＤＨＰ平成明朝体W3"/>
      <family val="1"/>
    </font>
    <font>
      <sz val="11"/>
      <name val="ＤＦ平成明朝体W3"/>
      <family val="1"/>
    </font>
    <font>
      <sz val="18"/>
      <name val="ＤＦ平成明朝体W3"/>
      <family val="1"/>
    </font>
    <font>
      <sz val="12"/>
      <name val="ＤＦ平成明朝体W3"/>
      <family val="1"/>
    </font>
    <font>
      <sz val="12"/>
      <name val="ＤＦ細楷書体Ｊ"/>
      <family val="3"/>
    </font>
    <font>
      <sz val="22"/>
      <name val="ＤＦ細楷書体Ｊ"/>
      <family val="3"/>
    </font>
    <font>
      <sz val="18"/>
      <name val="ＤＦ細楷書体Ｊ"/>
      <family val="3"/>
    </font>
    <font>
      <sz val="11"/>
      <name val="HGPｺﾞｼｯｸM"/>
      <family val="3"/>
    </font>
    <font>
      <sz val="11"/>
      <name val="ＤＦ細楷書体Ｊ"/>
      <family val="3"/>
    </font>
    <font>
      <sz val="20"/>
      <name val="ＤＦ細楷書体Ｊ"/>
      <family val="3"/>
    </font>
    <font>
      <sz val="11"/>
      <color indexed="10"/>
      <name val="HGPｺﾞｼｯｸM"/>
      <family val="3"/>
    </font>
    <font>
      <b/>
      <sz val="12"/>
      <color indexed="10"/>
      <name val="ＭＳ 明朝"/>
      <family val="1"/>
    </font>
    <font>
      <sz val="12"/>
      <color indexed="10"/>
      <name val="ＭＳ 明朝"/>
      <family val="1"/>
    </font>
    <font>
      <sz val="11"/>
      <color indexed="10"/>
      <name val="ＭＳ 明朝"/>
      <family val="1"/>
    </font>
    <font>
      <sz val="10.5"/>
      <color indexed="10"/>
      <name val="ＭＳ 明朝"/>
      <family val="1"/>
    </font>
    <font>
      <sz val="14"/>
      <color indexed="10"/>
      <name val="ＭＳ 明朝"/>
      <family val="1"/>
    </font>
    <font>
      <b/>
      <sz val="11"/>
      <color indexed="10"/>
      <name val="ＭＳ 明朝"/>
      <family val="1"/>
    </font>
    <font>
      <b/>
      <u val="single"/>
      <sz val="18"/>
      <color indexed="13"/>
      <name val="ＤＦ細楷書体Ｊ"/>
      <family val="3"/>
    </font>
    <font>
      <b/>
      <sz val="14"/>
      <name val="ＤＦ細楷書体Ｊ"/>
      <family val="3"/>
    </font>
    <font>
      <sz val="11"/>
      <color indexed="13"/>
      <name val="ＤＦ細楷書体Ｊ"/>
      <family val="3"/>
    </font>
    <font>
      <sz val="11"/>
      <color indexed="9"/>
      <name val="ＤＦ細楷書体Ｊ"/>
      <family val="3"/>
    </font>
    <font>
      <sz val="14"/>
      <name val="ＤＦＰ細丸ゴシック体"/>
      <family val="3"/>
    </font>
    <font>
      <b/>
      <sz val="11"/>
      <color indexed="10"/>
      <name val="ＤＦＰ細丸ゴシック体"/>
      <family val="3"/>
    </font>
    <font>
      <sz val="11"/>
      <color indexed="10"/>
      <name val="ＤＦＰ細丸ゴシック体"/>
      <family val="3"/>
    </font>
    <font>
      <u val="single"/>
      <sz val="11"/>
      <color indexed="12"/>
      <name val="ＤＦＰ細丸ゴシック体"/>
      <family val="3"/>
    </font>
    <font>
      <b/>
      <sz val="22"/>
      <name val="ＤＦＰ細丸ゴシック体"/>
      <family val="3"/>
    </font>
    <font>
      <b/>
      <sz val="14"/>
      <name val="HGS教科書体"/>
      <family val="1"/>
    </font>
    <font>
      <sz val="12"/>
      <name val="ＤＦＧ細丸ゴシック体"/>
      <family val="3"/>
    </font>
    <font>
      <u val="single"/>
      <sz val="12"/>
      <color indexed="12"/>
      <name val="ＤＦＧ細丸ゴシック体"/>
      <family val="3"/>
    </font>
    <font>
      <sz val="18"/>
      <name val="ＤＦＧ細丸ゴシック体"/>
      <family val="3"/>
    </font>
    <font>
      <sz val="16"/>
      <name val="ＤＦＧ細丸ゴシック体"/>
      <family val="3"/>
    </font>
    <font>
      <sz val="12"/>
      <name val="HGS教科書体"/>
      <family val="1"/>
    </font>
    <font>
      <sz val="18"/>
      <name val="HGS教科書体"/>
      <family val="1"/>
    </font>
    <font>
      <b/>
      <sz val="12"/>
      <name val="HGS教科書体"/>
      <family val="1"/>
    </font>
    <font>
      <b/>
      <sz val="18"/>
      <name val="ＭＳ Ｐゴシック"/>
      <family val="3"/>
    </font>
    <font>
      <sz val="12"/>
      <name val="ＭＳ Ｐゴシック"/>
      <family val="3"/>
    </font>
    <font>
      <b/>
      <sz val="11"/>
      <name val="HGS教科書体"/>
      <family val="1"/>
    </font>
    <font>
      <b/>
      <sz val="11"/>
      <name val="ＭＳ Ｐゴシック"/>
      <family val="3"/>
    </font>
    <font>
      <u val="single"/>
      <sz val="11"/>
      <color indexed="9"/>
      <name val="ＭＳ Ｐゴシック"/>
      <family val="3"/>
    </font>
    <font>
      <u val="single"/>
      <sz val="11"/>
      <color indexed="12"/>
      <name val="ＭＳ 明朝"/>
      <family val="1"/>
    </font>
    <font>
      <b/>
      <sz val="12"/>
      <name val="ＭＳ Ｐゴシック"/>
      <family val="3"/>
    </font>
    <font>
      <sz val="11"/>
      <color indexed="12"/>
      <name val="ＭＳ Ｐゴシック"/>
      <family val="3"/>
    </font>
    <font>
      <sz val="14"/>
      <name val="AR丸ゴシック体E"/>
      <family val="3"/>
    </font>
    <font>
      <sz val="14"/>
      <name val="HGPｺﾞｼｯｸE"/>
      <family val="3"/>
    </font>
    <font>
      <sz val="14"/>
      <name val="AR P丸ゴシック体E"/>
      <family val="3"/>
    </font>
    <font>
      <b/>
      <sz val="14"/>
      <name val="AR P丸ゴシック体E"/>
      <family val="3"/>
    </font>
    <font>
      <b/>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22"/>
      <name val="AR P丸ゴシック体E"/>
      <family val="3"/>
    </font>
    <font>
      <sz val="16"/>
      <color indexed="8"/>
      <name val="ＭＳ Ｐゴシック"/>
      <family val="3"/>
    </font>
    <font>
      <sz val="10"/>
      <color indexed="8"/>
      <name val="ＭＳ Ｐゴシック"/>
      <family val="3"/>
    </font>
    <font>
      <sz val="15.4"/>
      <color indexed="63"/>
      <name val="Meiryo UI"/>
      <family val="3"/>
    </font>
    <font>
      <sz val="12"/>
      <color indexed="8"/>
      <name val="ＭＳ Ｐゴシック"/>
      <family val="3"/>
    </font>
    <font>
      <sz val="14"/>
      <color indexed="8"/>
      <name val="ＭＳ Ｐゴシック"/>
      <family val="3"/>
    </font>
    <font>
      <sz val="20"/>
      <color indexed="8"/>
      <name val="ＭＳ Ｐゴシック"/>
      <family val="3"/>
    </font>
    <font>
      <sz val="18"/>
      <color indexed="8"/>
      <name val="ＭＳ Ｐゴシック"/>
      <family val="3"/>
    </font>
    <font>
      <sz val="9"/>
      <name val="MS UI Gothic"/>
      <family val="3"/>
    </font>
    <font>
      <sz val="11"/>
      <color indexed="8"/>
      <name val="ＭＳ 明朝"/>
      <family val="1"/>
    </font>
    <font>
      <sz val="9"/>
      <color indexed="8"/>
      <name val="ＭＳ 明朝"/>
      <family val="1"/>
    </font>
    <font>
      <sz val="12"/>
      <color indexed="8"/>
      <name val="ＪＳ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0"/>
      <name val="ＭＳ Ｐゴシック"/>
      <family val="3"/>
    </font>
    <font>
      <sz val="16"/>
      <color theme="0" tint="-0.1499900072813034"/>
      <name val="AR P丸ゴシック体E"/>
      <family val="3"/>
    </font>
    <font>
      <sz val="16"/>
      <color theme="1"/>
      <name val="Calibri"/>
      <family val="3"/>
    </font>
    <font>
      <sz val="10"/>
      <color theme="1"/>
      <name val="Calibri"/>
      <family val="3"/>
    </font>
    <font>
      <sz val="15.4"/>
      <color rgb="FF454545"/>
      <name val="Meiryo UI"/>
      <family val="3"/>
    </font>
    <font>
      <sz val="12"/>
      <color theme="1"/>
      <name val="Calibri"/>
      <family val="3"/>
    </font>
    <font>
      <sz val="18"/>
      <color theme="1"/>
      <name val="Calibri"/>
      <family val="3"/>
    </font>
    <font>
      <sz val="14"/>
      <color theme="1"/>
      <name val="Calibri"/>
      <family val="3"/>
    </font>
    <font>
      <sz val="20"/>
      <color theme="1"/>
      <name val="Calibri"/>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7"/>
        <bgColor indexed="64"/>
      </patternFill>
    </fill>
    <fill>
      <patternFill patternType="solid">
        <fgColor theme="0"/>
        <bgColor indexed="64"/>
      </patternFill>
    </fill>
    <fill>
      <patternFill patternType="solid">
        <fgColor rgb="FFFFC000"/>
        <bgColor indexed="64"/>
      </patternFill>
    </fill>
    <fill>
      <patternFill patternType="solid">
        <fgColor rgb="FFCCFFCC"/>
        <bgColor indexed="64"/>
      </patternFill>
    </fill>
    <fill>
      <patternFill patternType="solid">
        <fgColor indexed="13"/>
        <bgColor indexed="64"/>
      </patternFill>
    </fill>
    <fill>
      <patternFill patternType="solid">
        <fgColor rgb="FFFFFF00"/>
        <bgColor indexed="64"/>
      </patternFill>
    </fill>
    <fill>
      <patternFill patternType="solid">
        <fgColor indexed="10"/>
        <bgColor indexed="64"/>
      </patternFill>
    </fill>
    <fill>
      <patternFill patternType="gray0625"/>
    </fill>
  </fills>
  <borders count="2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thin">
        <color indexed="12"/>
      </left>
      <right style="thin">
        <color indexed="12"/>
      </right>
      <top style="thin">
        <color indexed="12"/>
      </top>
      <bottom style="thin">
        <color indexed="12"/>
      </bottom>
    </border>
    <border>
      <left>
        <color indexed="63"/>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dotted"/>
    </border>
    <border>
      <left style="thin"/>
      <right>
        <color indexed="63"/>
      </right>
      <top>
        <color indexed="63"/>
      </top>
      <bottom style="thin"/>
    </border>
    <border>
      <left>
        <color indexed="63"/>
      </left>
      <right>
        <color indexed="63"/>
      </right>
      <top>
        <color indexed="63"/>
      </top>
      <bottom style="thin"/>
    </border>
    <border>
      <left style="hair"/>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style="hair"/>
    </border>
    <border>
      <left style="hair"/>
      <right>
        <color indexed="63"/>
      </right>
      <top>
        <color indexed="63"/>
      </top>
      <bottom style="hair"/>
    </border>
    <border>
      <left style="thin"/>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dashed"/>
      <top style="thin"/>
      <bottom style="medium"/>
    </border>
    <border>
      <left style="medium"/>
      <right style="dashed"/>
      <top style="thin"/>
      <bottom style="thin"/>
    </border>
    <border>
      <left>
        <color indexed="63"/>
      </left>
      <right style="thin"/>
      <top style="thin"/>
      <bottom style="double"/>
    </border>
    <border>
      <left style="thin"/>
      <right style="thin"/>
      <top style="thin"/>
      <bottom style="double"/>
    </border>
    <border>
      <left style="thin"/>
      <right style="thin"/>
      <top style="double"/>
      <bottom style="thin"/>
    </border>
    <border>
      <left style="medium"/>
      <right>
        <color indexed="63"/>
      </right>
      <top style="thin"/>
      <bottom style="double"/>
    </border>
    <border>
      <left style="medium"/>
      <right>
        <color indexed="63"/>
      </right>
      <top style="thin"/>
      <bottom style="thin"/>
    </border>
    <border>
      <left>
        <color indexed="63"/>
      </left>
      <right style="dashed"/>
      <top style="thin"/>
      <bottom style="double"/>
    </border>
    <border>
      <left>
        <color indexed="63"/>
      </left>
      <right style="dashed"/>
      <top style="thin"/>
      <bottom style="thin"/>
    </border>
    <border>
      <left style="thin"/>
      <right style="medium"/>
      <top style="thin"/>
      <bottom style="double"/>
    </border>
    <border>
      <left style="thin"/>
      <right>
        <color indexed="63"/>
      </right>
      <top>
        <color indexed="63"/>
      </top>
      <bottom style="double"/>
    </border>
    <border>
      <left style="thin"/>
      <right style="medium"/>
      <top style="thin"/>
      <bottom style="thin"/>
    </border>
    <border>
      <left>
        <color indexed="63"/>
      </left>
      <right style="medium"/>
      <top>
        <color indexed="63"/>
      </top>
      <bottom style="double"/>
    </border>
    <border>
      <left style="thin"/>
      <right style="thin"/>
      <top>
        <color indexed="63"/>
      </top>
      <bottom style="double"/>
    </border>
    <border>
      <left style="thin"/>
      <right style="medium"/>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color indexed="63"/>
      </bottom>
    </border>
    <border>
      <left style="thin">
        <color indexed="12"/>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style="thin">
        <color indexed="12"/>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dotted">
        <color indexed="12"/>
      </left>
      <right style="thin">
        <color indexed="12"/>
      </right>
      <top>
        <color indexed="63"/>
      </top>
      <bottom style="thin">
        <color indexed="12"/>
      </bottom>
    </border>
    <border>
      <left style="thin">
        <color indexed="12"/>
      </left>
      <right style="dotted">
        <color indexed="12"/>
      </right>
      <top>
        <color indexed="63"/>
      </top>
      <bottom style="thin">
        <color indexed="12"/>
      </bottom>
    </border>
    <border>
      <left style="dotted">
        <color indexed="12"/>
      </left>
      <right style="thin">
        <color indexed="12"/>
      </right>
      <top style="thin">
        <color indexed="12"/>
      </top>
      <bottom style="thin">
        <color indexed="12"/>
      </bottom>
    </border>
    <border>
      <left style="thin">
        <color indexed="12"/>
      </left>
      <right style="dotted">
        <color indexed="12"/>
      </right>
      <top style="thin">
        <color indexed="12"/>
      </top>
      <bottom style="thin">
        <color indexed="12"/>
      </bottom>
    </border>
    <border>
      <left>
        <color indexed="63"/>
      </left>
      <right style="thin">
        <color indexed="12"/>
      </right>
      <top style="thin">
        <color indexed="12"/>
      </top>
      <bottom style="thin">
        <color indexed="12"/>
      </bottom>
    </border>
    <border>
      <left style="dotted">
        <color indexed="12"/>
      </left>
      <right style="thin">
        <color indexed="12"/>
      </right>
      <top style="thin">
        <color indexed="12"/>
      </top>
      <bottom>
        <color indexed="63"/>
      </bottom>
    </border>
    <border>
      <left style="thin">
        <color indexed="12"/>
      </left>
      <right style="dotted">
        <color indexed="12"/>
      </right>
      <top style="thin">
        <color indexed="12"/>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color indexed="63"/>
      </bottom>
    </border>
    <border>
      <left style="hair"/>
      <right>
        <color indexed="63"/>
      </right>
      <top style="hair"/>
      <bottom>
        <color indexed="63"/>
      </bottom>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style="thin"/>
      <right>
        <color indexed="63"/>
      </right>
      <top style="hair"/>
      <bottom>
        <color indexed="63"/>
      </bottom>
    </border>
    <border>
      <left style="double"/>
      <right style="thin"/>
      <top style="medium"/>
      <bottom style="thin"/>
    </border>
    <border>
      <left style="thin"/>
      <right style="double"/>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double"/>
    </border>
    <border>
      <left style="double"/>
      <right style="thin"/>
      <top style="thin"/>
      <bottom style="double"/>
    </border>
    <border>
      <left style="thin"/>
      <right style="double"/>
      <top style="thin"/>
      <bottom style="thin"/>
    </border>
    <border>
      <left style="double"/>
      <right style="thin"/>
      <top style="thin"/>
      <bottom style="thin"/>
    </border>
    <border>
      <left style="thin"/>
      <right style="double"/>
      <top style="thin"/>
      <bottom style="double"/>
    </border>
    <border>
      <left style="medium"/>
      <right style="thin"/>
      <top style="thin"/>
      <bottom style="thin"/>
    </border>
    <border>
      <left style="medium"/>
      <right style="thin"/>
      <top>
        <color indexed="63"/>
      </top>
      <bottom style="thin"/>
    </border>
    <border>
      <left style="thin"/>
      <right style="double"/>
      <top>
        <color indexed="63"/>
      </top>
      <bottom style="thin"/>
    </border>
    <border>
      <left style="medium"/>
      <right style="thin"/>
      <top style="medium"/>
      <bottom style="thin"/>
    </border>
    <border>
      <left style="medium"/>
      <right style="thin"/>
      <top style="thin"/>
      <bottom style="double"/>
    </border>
    <border>
      <left style="thin"/>
      <right style="medium"/>
      <top>
        <color indexed="63"/>
      </top>
      <bottom style="thin"/>
    </border>
    <border>
      <left style="double"/>
      <right style="thin"/>
      <top>
        <color indexed="63"/>
      </top>
      <bottom style="thin"/>
    </border>
    <border>
      <left style="thin"/>
      <right style="double"/>
      <top style="thin"/>
      <bottom>
        <color indexed="63"/>
      </bottom>
    </border>
    <border>
      <left style="thin"/>
      <right style="medium"/>
      <top style="thin"/>
      <bottom>
        <color indexed="63"/>
      </bottom>
    </border>
    <border>
      <left style="thin"/>
      <right style="thin"/>
      <top style="thin"/>
      <bottom style="medium"/>
    </border>
    <border>
      <left style="thin"/>
      <right style="double"/>
      <top style="double"/>
      <bottom style="thin"/>
    </border>
    <border>
      <left style="thin"/>
      <right style="double"/>
      <top style="thin"/>
      <bottom style="medium"/>
    </border>
    <border>
      <left>
        <color indexed="63"/>
      </left>
      <right style="thin"/>
      <top style="double"/>
      <bottom style="thin"/>
    </border>
    <border>
      <left style="thin"/>
      <right style="medium"/>
      <top style="double"/>
      <bottom style="thin"/>
    </border>
    <border>
      <left>
        <color indexed="63"/>
      </left>
      <right style="thin"/>
      <top style="thin"/>
      <bottom style="medium"/>
    </border>
    <border>
      <left style="thin"/>
      <right style="medium"/>
      <top style="thin"/>
      <bottom style="medium"/>
    </border>
    <border>
      <left style="double"/>
      <right style="thin"/>
      <top style="double"/>
      <bottom style="thin"/>
    </border>
    <border>
      <left style="double"/>
      <right style="thin"/>
      <top style="thin"/>
      <bottom style="medium"/>
    </border>
    <border>
      <left style="medium"/>
      <right style="thin"/>
      <top style="double"/>
      <bottom style="thin"/>
    </border>
    <border>
      <left style="medium"/>
      <right style="thin"/>
      <top style="thin"/>
      <bottom style="medium"/>
    </border>
    <border>
      <left style="double"/>
      <right style="thin"/>
      <top style="thin"/>
      <bottom>
        <color indexed="63"/>
      </bottom>
    </border>
    <border>
      <left style="medium"/>
      <right style="thin"/>
      <top style="thin"/>
      <bottom>
        <color indexed="63"/>
      </bottom>
    </border>
    <border>
      <left style="thin"/>
      <right>
        <color indexed="63"/>
      </right>
      <top style="double"/>
      <bottom style="thin"/>
    </border>
    <border>
      <left style="thin"/>
      <right>
        <color indexed="63"/>
      </right>
      <top style="thin"/>
      <bottom style="medium"/>
    </border>
    <border>
      <left style="hair"/>
      <right>
        <color indexed="63"/>
      </right>
      <top style="hair"/>
      <bottom style="thin"/>
    </border>
    <border>
      <left>
        <color indexed="63"/>
      </left>
      <right style="hair"/>
      <top style="hair"/>
      <bottom style="thin"/>
    </border>
    <border>
      <left>
        <color indexed="63"/>
      </left>
      <right style="hair"/>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hair"/>
      <bottom style="hair"/>
    </border>
    <border>
      <left style="thin"/>
      <right style="thin"/>
      <top style="thin"/>
      <bottom style="hair"/>
    </border>
    <border>
      <left style="thin"/>
      <right style="thin"/>
      <top style="hair"/>
      <bottom style="thin"/>
    </border>
    <border>
      <left style="hair"/>
      <right>
        <color indexed="63"/>
      </right>
      <top>
        <color indexed="63"/>
      </top>
      <bottom style="thin"/>
    </border>
    <border>
      <left style="hair"/>
      <right style="hair"/>
      <top style="hair"/>
      <bottom>
        <color indexed="63"/>
      </bottom>
    </border>
    <border>
      <left style="hair"/>
      <right style="hair"/>
      <top>
        <color indexed="63"/>
      </top>
      <bottom style="hair"/>
    </border>
    <border>
      <left style="hair"/>
      <right style="thin"/>
      <top style="hair"/>
      <bottom>
        <color indexed="63"/>
      </bottom>
    </border>
    <border>
      <left style="hair"/>
      <right style="hair"/>
      <top style="thin"/>
      <bottom style="thin"/>
    </border>
    <border>
      <left style="hair"/>
      <right style="thin"/>
      <top style="thin"/>
      <bottom style="thin"/>
    </border>
    <border>
      <left style="thin"/>
      <right style="hair"/>
      <top style="thin"/>
      <bottom style="thin"/>
    </border>
    <border>
      <left style="hair"/>
      <right style="thin"/>
      <top>
        <color indexed="63"/>
      </top>
      <bottom style="hair"/>
    </border>
    <border>
      <left style="thin"/>
      <right style="thin"/>
      <top style="hair"/>
      <bottom>
        <color indexed="63"/>
      </bottom>
    </border>
    <border>
      <left style="medium"/>
      <right style="thin"/>
      <top style="double"/>
      <bottom style="double"/>
    </border>
    <border>
      <left style="thin"/>
      <right style="thin"/>
      <top style="double"/>
      <bottom style="double"/>
    </border>
    <border>
      <left style="thin"/>
      <right style="medium"/>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style="medium"/>
      <bottom>
        <color indexed="63"/>
      </bottom>
    </border>
    <border>
      <left style="dashed"/>
      <right style="thin"/>
      <top style="thin"/>
      <bottom style="thin"/>
    </border>
    <border>
      <left style="thin"/>
      <right style="dashed"/>
      <top style="thin"/>
      <bottom style="thin"/>
    </border>
    <border>
      <left style="dashed"/>
      <right style="double"/>
      <top style="thin"/>
      <bottom style="medium"/>
    </border>
    <border>
      <left style="double"/>
      <right style="double"/>
      <top style="thin"/>
      <bottom style="medium"/>
    </border>
    <border>
      <left style="double"/>
      <right style="dashed"/>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double"/>
      <right style="double"/>
      <top style="double"/>
      <bottom style="thin"/>
    </border>
    <border>
      <left style="double"/>
      <right style="medium"/>
      <top style="double"/>
      <bottom style="thin"/>
    </border>
    <border>
      <left style="double"/>
      <right style="double"/>
      <top style="thin"/>
      <bottom style="thin"/>
    </border>
    <border>
      <left style="double"/>
      <right style="medium"/>
      <top style="thin"/>
      <bottom style="thin"/>
    </border>
    <border>
      <left style="double"/>
      <right style="medium"/>
      <top style="thin"/>
      <bottom style="medium"/>
    </border>
    <border>
      <left>
        <color indexed="63"/>
      </left>
      <right style="double"/>
      <top style="thin"/>
      <bottom style="medium"/>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medium"/>
      <right>
        <color indexed="63"/>
      </right>
      <top>
        <color indexed="63"/>
      </top>
      <bottom style="thin"/>
    </border>
    <border>
      <left>
        <color indexed="63"/>
      </left>
      <right style="medium"/>
      <top style="thin"/>
      <bottom>
        <color indexed="63"/>
      </bottom>
    </border>
    <border>
      <left>
        <color indexed="63"/>
      </left>
      <right>
        <color indexed="63"/>
      </right>
      <top>
        <color indexed="63"/>
      </top>
      <bottom style="double"/>
    </border>
    <border>
      <left>
        <color indexed="63"/>
      </left>
      <right style="medium"/>
      <top style="medium"/>
      <bottom>
        <color indexed="63"/>
      </bottom>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color indexed="63"/>
      </bottom>
    </border>
    <border>
      <left style="medium"/>
      <right>
        <color indexed="63"/>
      </right>
      <top>
        <color indexed="63"/>
      </top>
      <bottom style="double"/>
    </border>
    <border>
      <left>
        <color indexed="63"/>
      </left>
      <right style="thin"/>
      <top>
        <color indexed="63"/>
      </top>
      <bottom style="double"/>
    </border>
    <border>
      <left>
        <color indexed="63"/>
      </left>
      <right>
        <color indexed="63"/>
      </right>
      <top style="medium"/>
      <bottom>
        <color indexed="63"/>
      </bottom>
    </border>
    <border>
      <left>
        <color indexed="63"/>
      </left>
      <right style="thin"/>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14" fillId="25" borderId="0" applyNumberFormat="0" applyBorder="0" applyAlignment="0" applyProtection="0"/>
    <xf numFmtId="0" fontId="115" fillId="0" borderId="0" applyNumberFormat="0" applyFill="0" applyBorder="0" applyAlignment="0" applyProtection="0"/>
    <xf numFmtId="0" fontId="116" fillId="26" borderId="1" applyNumberFormat="0" applyAlignment="0" applyProtection="0"/>
    <xf numFmtId="0" fontId="117"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18" fillId="0" borderId="0" applyNumberFormat="0" applyFill="0" applyBorder="0" applyAlignment="0" applyProtection="0"/>
    <xf numFmtId="0" fontId="0" fillId="28" borderId="2" applyNumberFormat="0" applyFont="0" applyAlignment="0" applyProtection="0"/>
    <xf numFmtId="0" fontId="119" fillId="0" borderId="3" applyNumberFormat="0" applyFill="0" applyAlignment="0" applyProtection="0"/>
    <xf numFmtId="0" fontId="120" fillId="29" borderId="0" applyNumberFormat="0" applyBorder="0" applyAlignment="0" applyProtection="0"/>
    <xf numFmtId="0" fontId="121" fillId="30" borderId="4" applyNumberFormat="0" applyAlignment="0" applyProtection="0"/>
    <xf numFmtId="0" fontId="1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3" fillId="0" borderId="5" applyNumberFormat="0" applyFill="0" applyAlignment="0" applyProtection="0"/>
    <xf numFmtId="0" fontId="124" fillId="0" borderId="6" applyNumberFormat="0" applyFill="0" applyAlignment="0" applyProtection="0"/>
    <xf numFmtId="0" fontId="125" fillId="0" borderId="7" applyNumberFormat="0" applyFill="0" applyAlignment="0" applyProtection="0"/>
    <xf numFmtId="0" fontId="125" fillId="0" borderId="0" applyNumberFormat="0" applyFill="0" applyBorder="0" applyAlignment="0" applyProtection="0"/>
    <xf numFmtId="0" fontId="126" fillId="0" borderId="8" applyNumberFormat="0" applyFill="0" applyAlignment="0" applyProtection="0"/>
    <xf numFmtId="0" fontId="127" fillId="30" borderId="9" applyNumberFormat="0" applyAlignment="0" applyProtection="0"/>
    <xf numFmtId="0" fontId="1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9" fillId="31" borderId="4" applyNumberFormat="0" applyAlignment="0" applyProtection="0"/>
    <xf numFmtId="0" fontId="113" fillId="0" borderId="0">
      <alignment vertical="center"/>
      <protection/>
    </xf>
    <xf numFmtId="0" fontId="22" fillId="0" borderId="0">
      <alignment vertical="center"/>
      <protection/>
    </xf>
    <xf numFmtId="0" fontId="0" fillId="0" borderId="0">
      <alignment vertical="center"/>
      <protection/>
    </xf>
    <xf numFmtId="0" fontId="5" fillId="0" borderId="0">
      <alignment/>
      <protection/>
    </xf>
    <xf numFmtId="0" fontId="13" fillId="0" borderId="0" applyNumberFormat="0" applyFill="0" applyBorder="0" applyAlignment="0" applyProtection="0"/>
    <xf numFmtId="0" fontId="130" fillId="32" borderId="0" applyNumberFormat="0" applyBorder="0" applyAlignment="0" applyProtection="0"/>
  </cellStyleXfs>
  <cellXfs count="1480">
    <xf numFmtId="0" fontId="0" fillId="0" borderId="0" xfId="0"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0" fillId="0" borderId="0" xfId="0" applyAlignment="1">
      <alignment horizontal="center"/>
    </xf>
    <xf numFmtId="0" fontId="2" fillId="0" borderId="0" xfId="0" applyFont="1" applyFill="1" applyBorder="1" applyAlignment="1">
      <alignment vertical="center" wrapText="1"/>
    </xf>
    <xf numFmtId="0" fontId="0" fillId="0" borderId="0" xfId="0" applyFill="1" applyAlignment="1">
      <alignment/>
    </xf>
    <xf numFmtId="0" fontId="0" fillId="33" borderId="0" xfId="0" applyFill="1" applyAlignment="1" applyProtection="1">
      <alignment horizontal="center"/>
      <protection locked="0"/>
    </xf>
    <xf numFmtId="0" fontId="0" fillId="33" borderId="0" xfId="0" applyFill="1" applyAlignment="1" applyProtection="1">
      <alignment/>
      <protection locked="0"/>
    </xf>
    <xf numFmtId="0" fontId="0" fillId="0" borderId="0" xfId="0" applyAlignment="1" applyProtection="1">
      <alignment/>
      <protection locked="0"/>
    </xf>
    <xf numFmtId="0" fontId="9" fillId="0" borderId="0" xfId="0" applyFont="1" applyAlignment="1">
      <alignment/>
    </xf>
    <xf numFmtId="191" fontId="0" fillId="33" borderId="0" xfId="0" applyNumberFormat="1" applyFill="1" applyAlignment="1" applyProtection="1">
      <alignment horizontal="center"/>
      <protection locked="0"/>
    </xf>
    <xf numFmtId="0" fontId="11" fillId="0" borderId="0" xfId="0" applyFont="1" applyAlignment="1">
      <alignment/>
    </xf>
    <xf numFmtId="21" fontId="11" fillId="0" borderId="0" xfId="0" applyNumberFormat="1" applyFont="1" applyFill="1" applyAlignment="1">
      <alignment/>
    </xf>
    <xf numFmtId="0" fontId="11" fillId="0" borderId="0" xfId="0" applyFont="1" applyFill="1" applyAlignment="1">
      <alignment/>
    </xf>
    <xf numFmtId="0" fontId="2" fillId="0" borderId="0" xfId="0" applyFont="1" applyFill="1" applyBorder="1" applyAlignment="1">
      <alignment horizontal="center" vertical="center" wrapText="1"/>
    </xf>
    <xf numFmtId="21" fontId="9" fillId="0" borderId="0" xfId="0" applyNumberFormat="1" applyFont="1" applyAlignment="1">
      <alignment/>
    </xf>
    <xf numFmtId="0" fontId="5" fillId="34" borderId="14" xfId="65" applyFont="1" applyFill="1" applyBorder="1" applyAlignment="1" applyProtection="1">
      <alignment horizontal="center" vertical="center"/>
      <protection/>
    </xf>
    <xf numFmtId="0" fontId="5" fillId="34" borderId="15" xfId="65" applyFont="1" applyFill="1" applyBorder="1" applyAlignment="1" applyProtection="1">
      <alignment horizontal="center" vertical="center"/>
      <protection/>
    </xf>
    <xf numFmtId="0" fontId="5" fillId="34" borderId="16" xfId="65" applyFont="1" applyFill="1" applyBorder="1" applyAlignment="1" applyProtection="1">
      <alignment horizontal="center" vertical="center"/>
      <protection/>
    </xf>
    <xf numFmtId="0" fontId="5" fillId="33" borderId="0" xfId="65" applyFill="1" applyAlignment="1">
      <alignment vertical="center"/>
      <protection/>
    </xf>
    <xf numFmtId="0" fontId="5" fillId="33" borderId="0" xfId="65" applyFill="1" applyAlignment="1">
      <alignment vertical="center" shrinkToFit="1"/>
      <protection/>
    </xf>
    <xf numFmtId="0" fontId="5" fillId="33" borderId="0" xfId="65" applyFill="1">
      <alignment/>
      <protection/>
    </xf>
    <xf numFmtId="0" fontId="5" fillId="34" borderId="16" xfId="65" applyFont="1" applyFill="1" applyBorder="1" applyAlignment="1" applyProtection="1">
      <alignment vertical="center"/>
      <protection/>
    </xf>
    <xf numFmtId="0" fontId="5" fillId="34" borderId="17" xfId="65" applyFont="1" applyFill="1" applyBorder="1" applyAlignment="1" applyProtection="1">
      <alignment horizontal="center" vertical="center"/>
      <protection/>
    </xf>
    <xf numFmtId="0" fontId="5" fillId="34" borderId="18" xfId="65" applyFont="1" applyFill="1" applyBorder="1" applyAlignment="1" applyProtection="1">
      <alignment vertical="center"/>
      <protection/>
    </xf>
    <xf numFmtId="0" fontId="5" fillId="34" borderId="14" xfId="65" applyFont="1" applyFill="1" applyBorder="1" applyAlignment="1" applyProtection="1">
      <alignment horizontal="left" vertical="center" shrinkToFit="1"/>
      <protection/>
    </xf>
    <xf numFmtId="0" fontId="6" fillId="34" borderId="19" xfId="65" applyFont="1" applyFill="1" applyBorder="1" applyAlignment="1" applyProtection="1">
      <alignment horizontal="center" vertical="center"/>
      <protection locked="0"/>
    </xf>
    <xf numFmtId="0" fontId="5" fillId="34" borderId="19" xfId="65" applyFont="1" applyFill="1" applyBorder="1" applyAlignment="1" applyProtection="1">
      <alignment horizontal="center" vertical="center"/>
      <protection/>
    </xf>
    <xf numFmtId="0" fontId="5" fillId="34" borderId="20" xfId="65" applyFont="1" applyFill="1" applyBorder="1" applyAlignment="1" applyProtection="1">
      <alignment horizontal="center" vertical="center"/>
      <protection/>
    </xf>
    <xf numFmtId="0" fontId="5" fillId="34" borderId="14" xfId="65" applyFont="1" applyFill="1" applyBorder="1" applyAlignment="1" applyProtection="1">
      <alignment vertical="center"/>
      <protection/>
    </xf>
    <xf numFmtId="0" fontId="17" fillId="34" borderId="14" xfId="65" applyFont="1" applyFill="1" applyBorder="1" applyAlignment="1" applyProtection="1">
      <alignment vertical="center"/>
      <protection/>
    </xf>
    <xf numFmtId="0" fontId="30" fillId="35" borderId="0" xfId="0" applyFont="1" applyFill="1" applyAlignment="1">
      <alignment horizontal="center" vertical="center"/>
    </xf>
    <xf numFmtId="0" fontId="30" fillId="34" borderId="0" xfId="0" applyFont="1" applyFill="1" applyAlignment="1">
      <alignment horizontal="center" vertical="center"/>
    </xf>
    <xf numFmtId="0" fontId="30" fillId="34" borderId="21" xfId="0" applyFont="1" applyFill="1" applyBorder="1" applyAlignment="1">
      <alignment horizontal="center" vertical="center"/>
    </xf>
    <xf numFmtId="0" fontId="2" fillId="0" borderId="11"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5" fillId="33" borderId="0" xfId="0" applyFont="1" applyFill="1" applyAlignment="1">
      <alignment vertical="center"/>
    </xf>
    <xf numFmtId="0" fontId="5" fillId="33" borderId="0" xfId="0" applyFont="1" applyFill="1" applyBorder="1" applyAlignment="1">
      <alignment vertical="center"/>
    </xf>
    <xf numFmtId="0" fontId="2" fillId="33" borderId="0" xfId="0" applyFont="1" applyFill="1" applyBorder="1" applyAlignment="1">
      <alignment vertical="center" wrapText="1"/>
    </xf>
    <xf numFmtId="0" fontId="5" fillId="0" borderId="0" xfId="0" applyFont="1" applyFill="1" applyAlignment="1">
      <alignment vertical="center"/>
    </xf>
    <xf numFmtId="0" fontId="2" fillId="0" borderId="2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5" fillId="0" borderId="0" xfId="0" applyFont="1" applyFill="1" applyAlignment="1">
      <alignment vertical="center" wrapText="1"/>
    </xf>
    <xf numFmtId="0" fontId="3" fillId="0" borderId="0" xfId="0" applyFont="1" applyFill="1" applyAlignment="1">
      <alignment horizontal="right" vertical="center" wrapText="1"/>
    </xf>
    <xf numFmtId="0" fontId="5" fillId="0" borderId="28" xfId="0" applyFont="1" applyFill="1" applyBorder="1" applyAlignment="1">
      <alignment horizontal="center" vertical="center"/>
    </xf>
    <xf numFmtId="185" fontId="6" fillId="0" borderId="28" xfId="0" applyNumberFormat="1" applyFont="1" applyFill="1" applyBorder="1" applyAlignment="1">
      <alignment horizontal="center" vertical="center"/>
    </xf>
    <xf numFmtId="0" fontId="2" fillId="0" borderId="10" xfId="0" applyFont="1" applyFill="1" applyBorder="1" applyAlignment="1">
      <alignment horizontal="distributed"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185" fontId="5" fillId="0" borderId="21" xfId="0" applyNumberFormat="1" applyFont="1" applyFill="1" applyBorder="1" applyAlignment="1">
      <alignment horizontal="center" vertical="center"/>
    </xf>
    <xf numFmtId="0" fontId="2" fillId="0" borderId="24" xfId="0" applyFont="1" applyFill="1" applyBorder="1" applyAlignment="1">
      <alignment horizontal="center" vertical="center" wrapText="1"/>
    </xf>
    <xf numFmtId="192" fontId="2" fillId="0" borderId="22" xfId="0" applyNumberFormat="1" applyFont="1" applyFill="1" applyBorder="1" applyAlignment="1">
      <alignment horizontal="left" vertical="center" wrapText="1" indent="1"/>
    </xf>
    <xf numFmtId="0" fontId="5" fillId="0" borderId="0" xfId="0" applyFont="1" applyFill="1" applyBorder="1" applyAlignment="1">
      <alignment vertical="center"/>
    </xf>
    <xf numFmtId="0" fontId="5" fillId="0" borderId="25" xfId="0" applyFont="1" applyFill="1" applyBorder="1" applyAlignment="1">
      <alignment vertical="center"/>
    </xf>
    <xf numFmtId="0" fontId="2" fillId="0" borderId="24"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25" xfId="0" applyFont="1" applyFill="1" applyBorder="1" applyAlignment="1">
      <alignment vertical="center" wrapText="1"/>
    </xf>
    <xf numFmtId="192" fontId="2" fillId="0" borderId="0" xfId="0" applyNumberFormat="1" applyFont="1" applyFill="1" applyBorder="1" applyAlignment="1">
      <alignment horizontal="left" vertical="center" wrapText="1" indent="1"/>
    </xf>
    <xf numFmtId="0" fontId="5" fillId="0" borderId="0" xfId="0" applyFont="1" applyFill="1" applyBorder="1" applyAlignment="1">
      <alignment horizontal="right" vertical="center"/>
    </xf>
    <xf numFmtId="0" fontId="5" fillId="0" borderId="25"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32" xfId="0" applyFont="1" applyFill="1" applyBorder="1" applyAlignment="1">
      <alignment horizontal="justify" vertical="center" wrapText="1"/>
    </xf>
    <xf numFmtId="0" fontId="6" fillId="0" borderId="32"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7" fillId="0" borderId="32" xfId="0" applyFont="1" applyFill="1" applyBorder="1" applyAlignment="1">
      <alignment vertical="center" wrapText="1"/>
    </xf>
    <xf numFmtId="185" fontId="2" fillId="0" borderId="32" xfId="0" applyNumberFormat="1" applyFont="1" applyFill="1" applyBorder="1" applyAlignment="1">
      <alignment horizontal="center" vertical="center" shrinkToFit="1"/>
    </xf>
    <xf numFmtId="0" fontId="2" fillId="0" borderId="32" xfId="0" applyFont="1" applyFill="1" applyBorder="1" applyAlignment="1">
      <alignment horizontal="right" vertical="center" wrapText="1"/>
    </xf>
    <xf numFmtId="0" fontId="2" fillId="0" borderId="32" xfId="0" applyFont="1" applyFill="1" applyBorder="1" applyAlignment="1">
      <alignment horizontal="center" vertical="center" wrapText="1"/>
    </xf>
    <xf numFmtId="185" fontId="2" fillId="0" borderId="0" xfId="0" applyNumberFormat="1" applyFont="1" applyFill="1" applyBorder="1" applyAlignment="1">
      <alignment horizontal="center" vertical="center" wrapText="1"/>
    </xf>
    <xf numFmtId="185" fontId="2" fillId="0" borderId="0" xfId="0" applyNumberFormat="1" applyFont="1" applyFill="1" applyBorder="1" applyAlignment="1">
      <alignment horizontal="justify"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6" fillId="0" borderId="24" xfId="0" applyFont="1" applyFill="1" applyBorder="1" applyAlignment="1">
      <alignment horizontal="center" vertical="center" shrinkToFit="1"/>
    </xf>
    <xf numFmtId="0" fontId="6" fillId="0" borderId="0" xfId="0" applyFont="1" applyFill="1" applyBorder="1" applyAlignment="1">
      <alignment horizontal="justify" vertical="center" shrinkToFit="1"/>
    </xf>
    <xf numFmtId="180" fontId="6" fillId="0" borderId="25" xfId="0" applyNumberFormat="1" applyFont="1" applyFill="1" applyBorder="1" applyAlignment="1">
      <alignment horizontal="justify" vertical="center" shrinkToFit="1"/>
    </xf>
    <xf numFmtId="181" fontId="2" fillId="0" borderId="0" xfId="0" applyNumberFormat="1" applyFont="1" applyFill="1" applyBorder="1" applyAlignment="1">
      <alignment horizontal="right" vertical="center" wrapText="1"/>
    </xf>
    <xf numFmtId="0" fontId="2" fillId="0" borderId="22" xfId="0" applyFont="1" applyFill="1" applyBorder="1" applyAlignment="1">
      <alignment vertical="center" wrapText="1"/>
    </xf>
    <xf numFmtId="0" fontId="23" fillId="34" borderId="0" xfId="0" applyFont="1" applyFill="1" applyAlignment="1">
      <alignment/>
    </xf>
    <xf numFmtId="0" fontId="24" fillId="34" borderId="0" xfId="0" applyFont="1" applyFill="1" applyAlignment="1">
      <alignment/>
    </xf>
    <xf numFmtId="0" fontId="23" fillId="34" borderId="0" xfId="0" applyFont="1" applyFill="1" applyAlignment="1">
      <alignment horizontal="center"/>
    </xf>
    <xf numFmtId="14" fontId="23" fillId="34" borderId="0" xfId="0" applyNumberFormat="1" applyFont="1" applyFill="1" applyAlignment="1">
      <alignment horizontal="center"/>
    </xf>
    <xf numFmtId="0" fontId="23" fillId="34" borderId="33" xfId="0" applyFont="1" applyFill="1" applyBorder="1" applyAlignment="1">
      <alignment horizontal="center"/>
    </xf>
    <xf numFmtId="0" fontId="23" fillId="34" borderId="0" xfId="0" applyFont="1" applyFill="1" applyBorder="1" applyAlignment="1">
      <alignment horizontal="center"/>
    </xf>
    <xf numFmtId="0" fontId="39" fillId="34" borderId="0" xfId="0" applyFont="1" applyFill="1" applyAlignment="1">
      <alignment/>
    </xf>
    <xf numFmtId="0" fontId="39" fillId="34" borderId="32" xfId="0" applyFont="1" applyFill="1" applyBorder="1" applyAlignment="1">
      <alignment/>
    </xf>
    <xf numFmtId="0" fontId="25" fillId="34" borderId="0" xfId="0" applyFont="1" applyFill="1" applyBorder="1" applyAlignment="1">
      <alignment horizontal="center" vertical="center" shrinkToFit="1"/>
    </xf>
    <xf numFmtId="0" fontId="39" fillId="34" borderId="0" xfId="0" applyFont="1" applyFill="1" applyBorder="1" applyAlignment="1">
      <alignment/>
    </xf>
    <xf numFmtId="0" fontId="23" fillId="34" borderId="34" xfId="0" applyFont="1" applyFill="1" applyBorder="1" applyAlignment="1">
      <alignment horizontal="center"/>
    </xf>
    <xf numFmtId="0" fontId="23" fillId="34" borderId="35" xfId="0" applyFont="1" applyFill="1" applyBorder="1" applyAlignment="1">
      <alignment/>
    </xf>
    <xf numFmtId="0" fontId="23" fillId="34" borderId="36" xfId="0" applyFont="1" applyFill="1" applyBorder="1" applyAlignment="1">
      <alignment/>
    </xf>
    <xf numFmtId="0" fontId="23" fillId="34" borderId="32" xfId="0" applyFont="1" applyFill="1" applyBorder="1" applyAlignment="1">
      <alignment/>
    </xf>
    <xf numFmtId="0" fontId="23" fillId="34" borderId="37" xfId="0" applyFont="1" applyFill="1" applyBorder="1" applyAlignment="1">
      <alignment/>
    </xf>
    <xf numFmtId="0" fontId="23" fillId="34" borderId="38" xfId="0" applyFont="1" applyFill="1" applyBorder="1" applyAlignment="1">
      <alignment/>
    </xf>
    <xf numFmtId="0" fontId="23" fillId="34" borderId="39" xfId="0" applyFont="1" applyFill="1" applyBorder="1" applyAlignment="1">
      <alignment/>
    </xf>
    <xf numFmtId="0" fontId="23" fillId="34" borderId="0" xfId="0" applyNumberFormat="1" applyFont="1" applyFill="1" applyAlignment="1">
      <alignment/>
    </xf>
    <xf numFmtId="0" fontId="23" fillId="34" borderId="0" xfId="0" applyFont="1" applyFill="1" applyAlignment="1">
      <alignment/>
    </xf>
    <xf numFmtId="0" fontId="23" fillId="34" borderId="0" xfId="0" applyFont="1" applyFill="1" applyAlignment="1">
      <alignment vertical="center"/>
    </xf>
    <xf numFmtId="196" fontId="6" fillId="34" borderId="17" xfId="65" applyNumberFormat="1" applyFont="1" applyFill="1" applyBorder="1" applyAlignment="1" applyProtection="1">
      <alignment horizontal="center" vertical="center"/>
      <protection locked="0"/>
    </xf>
    <xf numFmtId="0" fontId="40" fillId="35" borderId="0" xfId="0" applyFont="1" applyFill="1" applyAlignment="1">
      <alignment horizontal="center"/>
    </xf>
    <xf numFmtId="0" fontId="41" fillId="35" borderId="0" xfId="0" applyFont="1" applyFill="1" applyAlignment="1">
      <alignment horizontal="left"/>
    </xf>
    <xf numFmtId="0" fontId="42" fillId="35" borderId="0" xfId="0" applyFont="1" applyFill="1" applyAlignment="1">
      <alignment horizontal="center" vertical="center"/>
    </xf>
    <xf numFmtId="0" fontId="42" fillId="35" borderId="0" xfId="0" applyFont="1" applyFill="1" applyAlignment="1">
      <alignment horizontal="center"/>
    </xf>
    <xf numFmtId="0" fontId="0" fillId="33" borderId="0" xfId="0" applyFill="1" applyAlignment="1" applyProtection="1">
      <alignment horizontal="left"/>
      <protection locked="0"/>
    </xf>
    <xf numFmtId="0" fontId="47" fillId="35" borderId="0" xfId="0" applyFont="1" applyFill="1" applyAlignment="1">
      <alignment vertical="center"/>
    </xf>
    <xf numFmtId="0" fontId="49" fillId="35" borderId="0" xfId="0" applyFont="1" applyFill="1" applyAlignment="1">
      <alignment vertical="center"/>
    </xf>
    <xf numFmtId="0" fontId="47" fillId="34" borderId="0" xfId="0" applyFont="1" applyFill="1" applyAlignment="1">
      <alignment horizontal="center" vertical="center" shrinkToFit="1"/>
    </xf>
    <xf numFmtId="0" fontId="47" fillId="34" borderId="0" xfId="0" applyFont="1" applyFill="1" applyAlignment="1">
      <alignment vertical="center" shrinkToFit="1"/>
    </xf>
    <xf numFmtId="0" fontId="47" fillId="34" borderId="33" xfId="0" applyFont="1" applyFill="1" applyBorder="1" applyAlignment="1">
      <alignment horizontal="center" vertical="center" shrinkToFit="1"/>
    </xf>
    <xf numFmtId="0" fontId="47" fillId="34" borderId="12" xfId="0" applyFont="1" applyFill="1" applyBorder="1" applyAlignment="1">
      <alignment horizontal="center" vertical="center" shrinkToFit="1"/>
    </xf>
    <xf numFmtId="0" fontId="47" fillId="34" borderId="29" xfId="0" applyFont="1" applyFill="1" applyBorder="1" applyAlignment="1">
      <alignment horizontal="center" vertical="center" shrinkToFit="1"/>
    </xf>
    <xf numFmtId="0" fontId="47" fillId="34" borderId="22" xfId="0" applyFont="1" applyFill="1" applyBorder="1" applyAlignment="1">
      <alignment horizontal="center" vertical="center" shrinkToFit="1"/>
    </xf>
    <xf numFmtId="0" fontId="47" fillId="34" borderId="23" xfId="0" applyFont="1" applyFill="1" applyBorder="1" applyAlignment="1">
      <alignment horizontal="center" vertical="center" shrinkToFit="1"/>
    </xf>
    <xf numFmtId="0" fontId="47" fillId="34" borderId="0" xfId="0" applyFont="1" applyFill="1" applyBorder="1" applyAlignment="1">
      <alignment horizontal="center" vertical="center" shrinkToFit="1"/>
    </xf>
    <xf numFmtId="0" fontId="47" fillId="34" borderId="31" xfId="0" applyFont="1" applyFill="1" applyBorder="1" applyAlignment="1">
      <alignment vertical="center" shrinkToFit="1"/>
    </xf>
    <xf numFmtId="0" fontId="47" fillId="34" borderId="32" xfId="0" applyFont="1" applyFill="1" applyBorder="1" applyAlignment="1">
      <alignment vertical="center" shrinkToFit="1"/>
    </xf>
    <xf numFmtId="0" fontId="47" fillId="34" borderId="27" xfId="0" applyFont="1" applyFill="1" applyBorder="1" applyAlignment="1">
      <alignment vertical="center" shrinkToFit="1"/>
    </xf>
    <xf numFmtId="0" fontId="47" fillId="34" borderId="29" xfId="0" applyFont="1" applyFill="1" applyBorder="1" applyAlignment="1">
      <alignment vertical="center" shrinkToFit="1"/>
    </xf>
    <xf numFmtId="0" fontId="47" fillId="34" borderId="22" xfId="0" applyFont="1" applyFill="1" applyBorder="1" applyAlignment="1">
      <alignment vertical="center" shrinkToFit="1"/>
    </xf>
    <xf numFmtId="0" fontId="47" fillId="34" borderId="23" xfId="0" applyFont="1" applyFill="1" applyBorder="1" applyAlignment="1">
      <alignment vertical="center" shrinkToFit="1"/>
    </xf>
    <xf numFmtId="0" fontId="47" fillId="34" borderId="24" xfId="0" applyFont="1" applyFill="1" applyBorder="1" applyAlignment="1">
      <alignment vertical="center" shrinkToFit="1"/>
    </xf>
    <xf numFmtId="0" fontId="47" fillId="34" borderId="0" xfId="0" applyFont="1" applyFill="1" applyBorder="1" applyAlignment="1">
      <alignment vertical="center" shrinkToFit="1"/>
    </xf>
    <xf numFmtId="0" fontId="47" fillId="34" borderId="25" xfId="0" applyFont="1" applyFill="1" applyBorder="1" applyAlignment="1">
      <alignment vertical="center" shrinkToFit="1"/>
    </xf>
    <xf numFmtId="0" fontId="47" fillId="34" borderId="0" xfId="0" applyFont="1" applyFill="1" applyBorder="1" applyAlignment="1">
      <alignment horizontal="left" vertical="center" shrinkToFit="1"/>
    </xf>
    <xf numFmtId="0" fontId="47" fillId="35" borderId="0" xfId="0" applyFont="1" applyFill="1" applyAlignment="1">
      <alignment vertical="center" shrinkToFit="1"/>
    </xf>
    <xf numFmtId="0" fontId="47" fillId="34" borderId="32" xfId="0" applyFont="1" applyFill="1" applyBorder="1" applyAlignment="1">
      <alignment horizontal="left" vertical="center" shrinkToFit="1"/>
    </xf>
    <xf numFmtId="0" fontId="47" fillId="34" borderId="32" xfId="0" applyFont="1" applyFill="1" applyBorder="1" applyAlignment="1">
      <alignment vertical="top" shrinkToFit="1"/>
    </xf>
    <xf numFmtId="0" fontId="47" fillId="34" borderId="27" xfId="0" applyFont="1" applyFill="1" applyBorder="1" applyAlignment="1">
      <alignment vertical="top" shrinkToFit="1"/>
    </xf>
    <xf numFmtId="0" fontId="50" fillId="33" borderId="0" xfId="0" applyFont="1" applyFill="1" applyAlignment="1">
      <alignment horizontal="center" vertical="center" wrapText="1"/>
    </xf>
    <xf numFmtId="0" fontId="52" fillId="33" borderId="0" xfId="0" applyFont="1" applyFill="1" applyBorder="1" applyAlignment="1">
      <alignment horizontal="center" vertical="center"/>
    </xf>
    <xf numFmtId="0" fontId="50" fillId="33" borderId="0" xfId="0" applyFont="1" applyFill="1" applyBorder="1" applyAlignment="1">
      <alignment horizontal="center" vertical="center" wrapText="1"/>
    </xf>
    <xf numFmtId="185" fontId="52" fillId="33" borderId="0" xfId="0" applyNumberFormat="1" applyFont="1" applyFill="1" applyBorder="1" applyAlignment="1">
      <alignment horizontal="center" vertical="center"/>
    </xf>
    <xf numFmtId="0" fontId="53" fillId="33" borderId="0" xfId="0" applyFont="1" applyFill="1" applyBorder="1" applyAlignment="1">
      <alignment horizontal="center" vertical="center" wrapText="1"/>
    </xf>
    <xf numFmtId="185" fontId="52" fillId="33" borderId="0" xfId="0" applyNumberFormat="1" applyFont="1" applyFill="1" applyBorder="1" applyAlignment="1">
      <alignment horizontal="center" vertical="center" wrapText="1"/>
    </xf>
    <xf numFmtId="184" fontId="51" fillId="33" borderId="0" xfId="0" applyNumberFormat="1" applyFont="1" applyFill="1" applyAlignment="1">
      <alignment horizontal="center" vertical="center" wrapText="1"/>
    </xf>
    <xf numFmtId="0" fontId="52" fillId="33" borderId="0" xfId="0" applyFont="1" applyFill="1" applyAlignment="1">
      <alignment horizontal="center" vertical="center"/>
    </xf>
    <xf numFmtId="0" fontId="52" fillId="33" borderId="0" xfId="0" applyFont="1" applyFill="1" applyAlignment="1">
      <alignment horizontal="center" vertical="center" wrapText="1"/>
    </xf>
    <xf numFmtId="0" fontId="53" fillId="33" borderId="0" xfId="0" applyFont="1" applyFill="1" applyAlignment="1">
      <alignment horizontal="center" vertical="center" wrapText="1"/>
    </xf>
    <xf numFmtId="180" fontId="51" fillId="33" borderId="0" xfId="0" applyNumberFormat="1" applyFont="1" applyFill="1" applyBorder="1" applyAlignment="1">
      <alignment horizontal="center" vertical="center" shrinkToFit="1"/>
    </xf>
    <xf numFmtId="185" fontId="53" fillId="33" borderId="0" xfId="0" applyNumberFormat="1"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2" fillId="33" borderId="0" xfId="0" applyFont="1" applyFill="1" applyBorder="1" applyAlignment="1">
      <alignment horizontal="left" vertical="center"/>
    </xf>
    <xf numFmtId="0" fontId="55" fillId="33" borderId="0" xfId="0" applyFont="1" applyFill="1" applyAlignment="1">
      <alignment horizontal="left" vertical="center"/>
    </xf>
    <xf numFmtId="0" fontId="2" fillId="33" borderId="0" xfId="0" applyFont="1" applyFill="1" applyBorder="1" applyAlignment="1">
      <alignment vertical="center"/>
    </xf>
    <xf numFmtId="0" fontId="2" fillId="33" borderId="0" xfId="0" applyFont="1" applyFill="1" applyBorder="1" applyAlignment="1">
      <alignment horizontal="justify" vertical="center"/>
    </xf>
    <xf numFmtId="0" fontId="5" fillId="33" borderId="0" xfId="0" applyFont="1" applyFill="1" applyAlignment="1">
      <alignment horizontal="left" vertical="center" indent="2"/>
    </xf>
    <xf numFmtId="0" fontId="23" fillId="33" borderId="0" xfId="0" applyFont="1" applyFill="1" applyAlignment="1">
      <alignment/>
    </xf>
    <xf numFmtId="0" fontId="39" fillId="33" borderId="0" xfId="0" applyFont="1" applyFill="1" applyAlignment="1">
      <alignment/>
    </xf>
    <xf numFmtId="0" fontId="47" fillId="36" borderId="0" xfId="0" applyFont="1" applyFill="1" applyAlignment="1">
      <alignment vertical="center"/>
    </xf>
    <xf numFmtId="0" fontId="56" fillId="36" borderId="0" xfId="0" applyFont="1" applyFill="1" applyAlignment="1">
      <alignment vertical="center"/>
    </xf>
    <xf numFmtId="0" fontId="47" fillId="34" borderId="0" xfId="0" applyFont="1" applyFill="1" applyAlignment="1">
      <alignment horizontal="center" vertical="center"/>
    </xf>
    <xf numFmtId="0" fontId="47" fillId="35" borderId="0" xfId="0" applyFont="1" applyFill="1" applyAlignment="1">
      <alignment/>
    </xf>
    <xf numFmtId="0" fontId="47" fillId="34" borderId="0" xfId="0" applyFont="1" applyFill="1" applyAlignment="1">
      <alignment/>
    </xf>
    <xf numFmtId="184" fontId="47" fillId="34" borderId="0" xfId="0" applyNumberFormat="1" applyFont="1" applyFill="1" applyAlignment="1">
      <alignment horizontal="right"/>
    </xf>
    <xf numFmtId="0" fontId="47" fillId="34" borderId="0" xfId="0" applyFont="1" applyFill="1" applyAlignment="1">
      <alignment horizontal="center"/>
    </xf>
    <xf numFmtId="14" fontId="47" fillId="34" borderId="0" xfId="0" applyNumberFormat="1" applyFont="1" applyFill="1" applyAlignment="1">
      <alignment/>
    </xf>
    <xf numFmtId="0" fontId="47" fillId="34" borderId="0" xfId="0" applyFont="1" applyFill="1" applyAlignment="1">
      <alignment/>
    </xf>
    <xf numFmtId="0" fontId="58" fillId="36" borderId="0" xfId="0" applyFont="1" applyFill="1" applyAlignment="1">
      <alignment vertical="center"/>
    </xf>
    <xf numFmtId="0" fontId="20" fillId="35" borderId="0" xfId="0" applyFont="1" applyFill="1" applyAlignment="1">
      <alignment/>
    </xf>
    <xf numFmtId="0" fontId="20" fillId="35" borderId="0" xfId="0" applyFont="1" applyFill="1" applyAlignment="1">
      <alignment horizontal="center" vertical="center"/>
    </xf>
    <xf numFmtId="0" fontId="21" fillId="35" borderId="0" xfId="0" applyFont="1" applyFill="1" applyAlignment="1">
      <alignment horizontal="center" vertical="center"/>
    </xf>
    <xf numFmtId="0" fontId="21" fillId="35" borderId="0" xfId="0" applyFont="1" applyFill="1" applyAlignment="1">
      <alignment vertical="center"/>
    </xf>
    <xf numFmtId="0" fontId="23" fillId="35" borderId="0" xfId="64" applyFont="1" applyFill="1">
      <alignment vertical="center"/>
      <protection/>
    </xf>
    <xf numFmtId="0" fontId="18" fillId="35" borderId="0" xfId="0" applyFont="1" applyFill="1" applyAlignment="1">
      <alignment/>
    </xf>
    <xf numFmtId="0" fontId="0" fillId="35" borderId="0" xfId="0" applyFill="1" applyAlignment="1">
      <alignment/>
    </xf>
    <xf numFmtId="0" fontId="0" fillId="35" borderId="0" xfId="0" applyFill="1" applyAlignment="1">
      <alignment wrapText="1"/>
    </xf>
    <xf numFmtId="0" fontId="30" fillId="35" borderId="0" xfId="0" applyFont="1" applyFill="1" applyAlignment="1">
      <alignment vertical="center"/>
    </xf>
    <xf numFmtId="0" fontId="23" fillId="35" borderId="0" xfId="0" applyFont="1" applyFill="1" applyAlignment="1">
      <alignment/>
    </xf>
    <xf numFmtId="0" fontId="39" fillId="35" borderId="0" xfId="0" applyFont="1" applyFill="1" applyAlignment="1">
      <alignment/>
    </xf>
    <xf numFmtId="0" fontId="20" fillId="34" borderId="0" xfId="0" applyFont="1" applyFill="1" applyAlignment="1">
      <alignment/>
    </xf>
    <xf numFmtId="0" fontId="19" fillId="34" borderId="0" xfId="0" applyFont="1" applyFill="1" applyAlignment="1">
      <alignment horizontal="center"/>
    </xf>
    <xf numFmtId="184" fontId="20" fillId="34" borderId="0" xfId="0" applyNumberFormat="1" applyFont="1" applyFill="1" applyAlignment="1">
      <alignment horizontal="right"/>
    </xf>
    <xf numFmtId="0" fontId="20" fillId="34" borderId="0" xfId="0" applyFont="1" applyFill="1" applyAlignment="1">
      <alignment horizontal="left"/>
    </xf>
    <xf numFmtId="0" fontId="20" fillId="34" borderId="0" xfId="0" applyFont="1" applyFill="1" applyAlignment="1">
      <alignment horizontal="center"/>
    </xf>
    <xf numFmtId="14" fontId="20" fillId="34" borderId="0" xfId="0" applyNumberFormat="1" applyFont="1" applyFill="1" applyAlignment="1">
      <alignment horizontal="left" indent="1"/>
    </xf>
    <xf numFmtId="0" fontId="20" fillId="34" borderId="0" xfId="0" applyFont="1" applyFill="1" applyAlignment="1">
      <alignment horizontal="left" indent="1"/>
    </xf>
    <xf numFmtId="0" fontId="20" fillId="34" borderId="0" xfId="0" applyFont="1" applyFill="1" applyAlignment="1">
      <alignment horizontal="right"/>
    </xf>
    <xf numFmtId="0" fontId="20" fillId="34" borderId="22" xfId="0" applyFont="1" applyFill="1" applyBorder="1" applyAlignment="1">
      <alignment/>
    </xf>
    <xf numFmtId="0" fontId="20" fillId="34" borderId="23" xfId="0" applyFont="1" applyFill="1" applyBorder="1" applyAlignment="1">
      <alignment/>
    </xf>
    <xf numFmtId="0" fontId="20" fillId="34" borderId="24" xfId="0" applyFont="1" applyFill="1" applyBorder="1" applyAlignment="1">
      <alignment/>
    </xf>
    <xf numFmtId="0" fontId="20" fillId="34" borderId="0" xfId="0" applyFont="1" applyFill="1" applyBorder="1" applyAlignment="1">
      <alignment/>
    </xf>
    <xf numFmtId="0" fontId="20" fillId="34" borderId="25" xfId="0" applyFont="1" applyFill="1" applyBorder="1" applyAlignment="1">
      <alignment/>
    </xf>
    <xf numFmtId="0" fontId="20" fillId="34" borderId="24" xfId="0" applyFont="1" applyFill="1" applyBorder="1" applyAlignment="1">
      <alignment horizontal="center"/>
    </xf>
    <xf numFmtId="0" fontId="20" fillId="34" borderId="0" xfId="0" applyFont="1" applyFill="1" applyBorder="1" applyAlignment="1">
      <alignment horizontal="center"/>
    </xf>
    <xf numFmtId="0" fontId="20" fillId="34" borderId="24" xfId="0" applyFont="1" applyFill="1" applyBorder="1" applyAlignment="1">
      <alignment/>
    </xf>
    <xf numFmtId="0" fontId="20" fillId="34" borderId="0" xfId="0" applyFont="1" applyFill="1" applyBorder="1" applyAlignment="1">
      <alignment/>
    </xf>
    <xf numFmtId="0" fontId="20" fillId="34" borderId="32" xfId="0" applyFont="1" applyFill="1" applyBorder="1" applyAlignment="1">
      <alignment/>
    </xf>
    <xf numFmtId="0" fontId="20" fillId="34" borderId="32" xfId="0" applyFont="1" applyFill="1" applyBorder="1" applyAlignment="1">
      <alignment horizontal="center"/>
    </xf>
    <xf numFmtId="0" fontId="20" fillId="34" borderId="25" xfId="0" applyFont="1" applyFill="1" applyBorder="1" applyAlignment="1">
      <alignment/>
    </xf>
    <xf numFmtId="0" fontId="20" fillId="34" borderId="31" xfId="0" applyFont="1" applyFill="1" applyBorder="1" applyAlignment="1">
      <alignment/>
    </xf>
    <xf numFmtId="0" fontId="20" fillId="34" borderId="27" xfId="0" applyFont="1" applyFill="1" applyBorder="1" applyAlignment="1">
      <alignment horizontal="center"/>
    </xf>
    <xf numFmtId="0" fontId="20" fillId="34" borderId="27" xfId="0" applyFont="1" applyFill="1" applyBorder="1" applyAlignment="1">
      <alignment/>
    </xf>
    <xf numFmtId="0" fontId="20" fillId="34" borderId="0" xfId="0" applyFont="1" applyFill="1" applyAlignment="1">
      <alignment horizontal="center" vertical="center"/>
    </xf>
    <xf numFmtId="184" fontId="20" fillId="34" borderId="0" xfId="0" applyNumberFormat="1" applyFont="1" applyFill="1" applyAlignment="1">
      <alignment horizontal="distributed" vertical="center" indent="1"/>
    </xf>
    <xf numFmtId="0" fontId="20" fillId="34" borderId="0" xfId="0" applyFont="1" applyFill="1" applyAlignment="1">
      <alignment horizontal="left" vertical="center"/>
    </xf>
    <xf numFmtId="0" fontId="37" fillId="34" borderId="0" xfId="0" applyFont="1" applyFill="1" applyBorder="1" applyAlignment="1">
      <alignment/>
    </xf>
    <xf numFmtId="0" fontId="21" fillId="34" borderId="0" xfId="0" applyFont="1" applyFill="1" applyAlignment="1">
      <alignment horizontal="center" vertical="center"/>
    </xf>
    <xf numFmtId="0" fontId="20" fillId="34" borderId="0" xfId="0" applyFont="1" applyFill="1" applyBorder="1" applyAlignment="1">
      <alignment horizontal="center" vertical="center"/>
    </xf>
    <xf numFmtId="0" fontId="20" fillId="34" borderId="32" xfId="0" applyFont="1" applyFill="1" applyBorder="1" applyAlignment="1">
      <alignment horizontal="center" vertical="center"/>
    </xf>
    <xf numFmtId="0" fontId="38" fillId="34" borderId="32" xfId="0" applyFont="1" applyFill="1" applyBorder="1" applyAlignment="1">
      <alignment horizontal="distributed"/>
    </xf>
    <xf numFmtId="0" fontId="20" fillId="34" borderId="0" xfId="0" applyFont="1" applyFill="1" applyAlignment="1">
      <alignment vertical="center"/>
    </xf>
    <xf numFmtId="0" fontId="30" fillId="34" borderId="0" xfId="0" applyFont="1" applyFill="1" applyAlignment="1">
      <alignment horizontal="left" vertical="center"/>
    </xf>
    <xf numFmtId="0" fontId="30" fillId="34" borderId="0" xfId="0" applyFont="1" applyFill="1" applyAlignment="1">
      <alignment vertical="center"/>
    </xf>
    <xf numFmtId="0" fontId="30" fillId="34" borderId="32" xfId="0" applyFont="1" applyFill="1" applyBorder="1" applyAlignment="1">
      <alignment vertical="center"/>
    </xf>
    <xf numFmtId="0" fontId="31" fillId="34" borderId="0" xfId="0" applyFont="1" applyFill="1" applyAlignment="1">
      <alignment horizontal="center" vertical="center"/>
    </xf>
    <xf numFmtId="0" fontId="30" fillId="34" borderId="0" xfId="0" applyFont="1" applyFill="1" applyAlignment="1">
      <alignment horizontal="left" vertical="center" indent="1"/>
    </xf>
    <xf numFmtId="0" fontId="30" fillId="34" borderId="32" xfId="0" applyFont="1" applyFill="1" applyBorder="1" applyAlignment="1">
      <alignment horizontal="left" vertical="center"/>
    </xf>
    <xf numFmtId="20" fontId="30" fillId="34" borderId="0" xfId="0" applyNumberFormat="1" applyFont="1" applyFill="1" applyAlignment="1">
      <alignment vertical="center"/>
    </xf>
    <xf numFmtId="0" fontId="18" fillId="34" borderId="0" xfId="0" applyFont="1" applyFill="1" applyBorder="1" applyAlignment="1">
      <alignment horizontal="center"/>
    </xf>
    <xf numFmtId="0" fontId="18" fillId="34" borderId="0" xfId="0" applyFont="1" applyFill="1" applyBorder="1" applyAlignment="1">
      <alignment/>
    </xf>
    <xf numFmtId="0" fontId="18" fillId="34" borderId="25" xfId="0" applyFont="1" applyFill="1" applyBorder="1" applyAlignment="1">
      <alignment/>
    </xf>
    <xf numFmtId="0" fontId="18" fillId="34" borderId="32" xfId="0" applyFont="1" applyFill="1" applyBorder="1" applyAlignment="1">
      <alignment/>
    </xf>
    <xf numFmtId="0" fontId="18" fillId="34" borderId="27" xfId="0" applyFont="1" applyFill="1" applyBorder="1" applyAlignment="1">
      <alignment/>
    </xf>
    <xf numFmtId="0" fontId="18" fillId="34" borderId="22" xfId="0" applyFont="1" applyFill="1" applyBorder="1" applyAlignment="1">
      <alignment/>
    </xf>
    <xf numFmtId="0" fontId="18" fillId="34" borderId="23" xfId="0" applyFont="1" applyFill="1" applyBorder="1" applyAlignment="1">
      <alignment/>
    </xf>
    <xf numFmtId="0" fontId="18" fillId="34" borderId="24" xfId="0" applyFont="1" applyFill="1" applyBorder="1" applyAlignment="1">
      <alignment/>
    </xf>
    <xf numFmtId="0" fontId="18" fillId="34" borderId="31" xfId="0" applyFont="1" applyFill="1" applyBorder="1" applyAlignment="1">
      <alignment/>
    </xf>
    <xf numFmtId="0" fontId="18" fillId="34" borderId="32" xfId="0" applyFont="1" applyFill="1" applyBorder="1" applyAlignment="1">
      <alignment horizontal="center"/>
    </xf>
    <xf numFmtId="0" fontId="18" fillId="34" borderId="29" xfId="0" applyFont="1" applyFill="1" applyBorder="1" applyAlignment="1">
      <alignment/>
    </xf>
    <xf numFmtId="0" fontId="23" fillId="34" borderId="0" xfId="64" applyFont="1" applyFill="1">
      <alignment vertical="center"/>
      <protection/>
    </xf>
    <xf numFmtId="0" fontId="23" fillId="34" borderId="0" xfId="64" applyFont="1" applyFill="1" applyAlignment="1">
      <alignment horizontal="right" vertical="center"/>
      <protection/>
    </xf>
    <xf numFmtId="0" fontId="23" fillId="34" borderId="0" xfId="64" applyFont="1" applyFill="1" applyAlignment="1">
      <alignment horizontal="center" vertical="center"/>
      <protection/>
    </xf>
    <xf numFmtId="0" fontId="23" fillId="34" borderId="0" xfId="64" applyFont="1" applyFill="1" applyAlignment="1">
      <alignment horizontal="left" vertical="center"/>
      <protection/>
    </xf>
    <xf numFmtId="0" fontId="27" fillId="34" borderId="21" xfId="64" applyFont="1" applyFill="1" applyBorder="1" applyAlignment="1">
      <alignment horizontal="center" vertical="center" shrinkToFit="1"/>
      <protection/>
    </xf>
    <xf numFmtId="0" fontId="28" fillId="34" borderId="12" xfId="64" applyFont="1" applyFill="1" applyBorder="1" applyAlignment="1">
      <alignment vertical="center" shrinkToFit="1"/>
      <protection/>
    </xf>
    <xf numFmtId="0" fontId="26" fillId="34" borderId="0" xfId="64" applyFont="1" applyFill="1" applyAlignment="1">
      <alignment horizontal="center" vertical="center"/>
      <protection/>
    </xf>
    <xf numFmtId="0" fontId="26" fillId="34" borderId="0" xfId="64" applyFont="1" applyFill="1">
      <alignment vertical="center"/>
      <protection/>
    </xf>
    <xf numFmtId="0" fontId="35" fillId="34" borderId="32" xfId="0" applyFont="1" applyFill="1" applyBorder="1" applyAlignment="1">
      <alignment horizontal="center" vertical="center"/>
    </xf>
    <xf numFmtId="0" fontId="21" fillId="34" borderId="40" xfId="0" applyFont="1" applyFill="1" applyBorder="1" applyAlignment="1">
      <alignment horizontal="center" vertical="center"/>
    </xf>
    <xf numFmtId="0" fontId="21" fillId="34" borderId="41" xfId="0" applyFont="1" applyFill="1" applyBorder="1" applyAlignment="1">
      <alignment horizontal="center" vertical="center"/>
    </xf>
    <xf numFmtId="0" fontId="21" fillId="34" borderId="42" xfId="0" applyFont="1" applyFill="1" applyBorder="1" applyAlignment="1">
      <alignment horizontal="center" vertical="center"/>
    </xf>
    <xf numFmtId="0" fontId="21" fillId="34" borderId="43" xfId="0" applyFont="1" applyFill="1" applyBorder="1" applyAlignment="1">
      <alignment horizontal="center" vertical="center"/>
    </xf>
    <xf numFmtId="0" fontId="21" fillId="34" borderId="44" xfId="0" applyFont="1" applyFill="1" applyBorder="1" applyAlignment="1">
      <alignment horizontal="center" vertical="center"/>
    </xf>
    <xf numFmtId="0" fontId="21" fillId="34" borderId="0" xfId="0" applyFont="1" applyFill="1" applyBorder="1" applyAlignment="1">
      <alignment horizontal="center" vertical="center"/>
    </xf>
    <xf numFmtId="14" fontId="21" fillId="34" borderId="0" xfId="0" applyNumberFormat="1" applyFont="1" applyFill="1" applyBorder="1" applyAlignment="1">
      <alignment horizontal="center" vertical="center"/>
    </xf>
    <xf numFmtId="0" fontId="21" fillId="34" borderId="25" xfId="0" applyFont="1" applyFill="1" applyBorder="1" applyAlignment="1">
      <alignment horizontal="center" vertical="center"/>
    </xf>
    <xf numFmtId="0" fontId="21" fillId="34" borderId="39" xfId="0" applyFont="1" applyFill="1" applyBorder="1" applyAlignment="1">
      <alignment horizontal="center" vertical="center"/>
    </xf>
    <xf numFmtId="0" fontId="21" fillId="34" borderId="45" xfId="0" applyFont="1" applyFill="1" applyBorder="1" applyAlignment="1">
      <alignment horizontal="center" vertical="center"/>
    </xf>
    <xf numFmtId="0" fontId="59" fillId="36" borderId="0" xfId="0" applyFont="1" applyFill="1" applyAlignment="1">
      <alignment vertical="center"/>
    </xf>
    <xf numFmtId="0" fontId="47" fillId="35" borderId="0" xfId="0" applyFont="1" applyFill="1" applyAlignment="1">
      <alignment vertical="top" wrapText="1"/>
    </xf>
    <xf numFmtId="0" fontId="47" fillId="34" borderId="0" xfId="0" applyFont="1" applyFill="1" applyAlignment="1">
      <alignment vertical="center"/>
    </xf>
    <xf numFmtId="0" fontId="41" fillId="34" borderId="0" xfId="0" applyFont="1" applyFill="1" applyAlignment="1">
      <alignment horizontal="left" vertical="center"/>
    </xf>
    <xf numFmtId="0" fontId="40" fillId="34" borderId="0" xfId="0" applyFont="1" applyFill="1" applyAlignment="1">
      <alignment horizontal="center" vertical="center"/>
    </xf>
    <xf numFmtId="0" fontId="42" fillId="34" borderId="41" xfId="0" applyFont="1" applyFill="1" applyBorder="1" applyAlignment="1">
      <alignment horizontal="center" vertical="center"/>
    </xf>
    <xf numFmtId="184" fontId="42" fillId="34" borderId="44" xfId="0" applyNumberFormat="1" applyFont="1" applyFill="1" applyBorder="1" applyAlignment="1">
      <alignment horizontal="center" vertical="center"/>
    </xf>
    <xf numFmtId="184" fontId="42" fillId="34" borderId="0" xfId="0" applyNumberFormat="1" applyFont="1" applyFill="1" applyBorder="1" applyAlignment="1">
      <alignment horizontal="center" vertical="center"/>
    </xf>
    <xf numFmtId="184" fontId="42" fillId="34" borderId="25" xfId="0" applyNumberFormat="1" applyFont="1" applyFill="1" applyBorder="1" applyAlignment="1">
      <alignment horizontal="center" vertical="center"/>
    </xf>
    <xf numFmtId="184" fontId="42" fillId="34" borderId="46" xfId="0" applyNumberFormat="1" applyFont="1" applyFill="1" applyBorder="1" applyAlignment="1">
      <alignment horizontal="center" vertical="center"/>
    </xf>
    <xf numFmtId="0" fontId="42" fillId="34" borderId="41" xfId="0" applyFont="1" applyFill="1" applyBorder="1" applyAlignment="1">
      <alignment horizontal="center" vertical="center" shrinkToFit="1"/>
    </xf>
    <xf numFmtId="0" fontId="42" fillId="34" borderId="47" xfId="0" applyFont="1" applyFill="1" applyBorder="1" applyAlignment="1">
      <alignment horizontal="center" vertical="center"/>
    </xf>
    <xf numFmtId="0" fontId="40" fillId="34" borderId="0" xfId="0" applyFont="1" applyFill="1" applyAlignment="1">
      <alignment horizontal="center"/>
    </xf>
    <xf numFmtId="0" fontId="35" fillId="34" borderId="0" xfId="0" applyFont="1" applyFill="1" applyBorder="1" applyAlignment="1">
      <alignment vertical="center"/>
    </xf>
    <xf numFmtId="184" fontId="47" fillId="34" borderId="0" xfId="0" applyNumberFormat="1" applyFont="1" applyFill="1" applyAlignment="1">
      <alignment/>
    </xf>
    <xf numFmtId="0" fontId="20" fillId="34" borderId="0" xfId="0" applyFont="1" applyFill="1" applyBorder="1" applyAlignment="1">
      <alignment horizontal="lef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60" fillId="0" borderId="0" xfId="0" applyFont="1" applyFill="1" applyAlignment="1">
      <alignment horizontal="center" vertical="center"/>
    </xf>
    <xf numFmtId="0" fontId="61" fillId="35" borderId="0" xfId="0" applyFont="1" applyFill="1" applyAlignment="1">
      <alignment horizontal="left" vertical="center"/>
    </xf>
    <xf numFmtId="0" fontId="22" fillId="35" borderId="0" xfId="0" applyFont="1" applyFill="1" applyAlignment="1">
      <alignment horizontal="left" vertical="center"/>
    </xf>
    <xf numFmtId="0" fontId="22" fillId="35" borderId="0" xfId="0" applyFont="1" applyFill="1" applyAlignment="1">
      <alignment horizontal="center" vertical="center"/>
    </xf>
    <xf numFmtId="0" fontId="62" fillId="35" borderId="0" xfId="0" applyFont="1" applyFill="1" applyAlignment="1">
      <alignment horizontal="center" vertical="center"/>
    </xf>
    <xf numFmtId="0" fontId="62" fillId="35" borderId="0" xfId="0" applyFont="1" applyFill="1" applyAlignment="1">
      <alignment horizontal="left" vertical="center" wrapText="1"/>
    </xf>
    <xf numFmtId="0" fontId="60" fillId="0" borderId="0" xfId="0" applyFont="1" applyFill="1" applyAlignment="1">
      <alignment vertical="center"/>
    </xf>
    <xf numFmtId="0" fontId="60" fillId="0" borderId="0" xfId="0" applyFont="1" applyFill="1" applyBorder="1" applyAlignment="1">
      <alignment vertical="center"/>
    </xf>
    <xf numFmtId="0" fontId="62" fillId="35" borderId="0" xfId="0" applyFont="1" applyFill="1" applyAlignment="1">
      <alignment horizontal="left" vertical="center"/>
    </xf>
    <xf numFmtId="0" fontId="66" fillId="0" borderId="0" xfId="0" applyFont="1" applyFill="1" applyAlignment="1">
      <alignment horizontal="center" vertical="center"/>
    </xf>
    <xf numFmtId="0" fontId="66" fillId="0" borderId="0" xfId="0" applyFont="1" applyFill="1" applyAlignment="1">
      <alignment vertical="center"/>
    </xf>
    <xf numFmtId="0" fontId="66" fillId="35" borderId="0" xfId="0" applyFont="1" applyFill="1" applyAlignment="1">
      <alignment vertical="center"/>
    </xf>
    <xf numFmtId="0" fontId="66" fillId="0" borderId="32" xfId="0" applyFont="1" applyFill="1" applyBorder="1" applyAlignment="1">
      <alignment vertical="center"/>
    </xf>
    <xf numFmtId="0" fontId="66" fillId="35" borderId="0" xfId="0" applyFont="1" applyFill="1" applyAlignment="1">
      <alignment horizontal="center" vertical="center"/>
    </xf>
    <xf numFmtId="49" fontId="66" fillId="0" borderId="37" xfId="0" applyNumberFormat="1" applyFont="1" applyFill="1" applyBorder="1" applyAlignment="1">
      <alignment horizontal="center" vertical="center"/>
    </xf>
    <xf numFmtId="0" fontId="66" fillId="0" borderId="37" xfId="0" applyFont="1" applyFill="1" applyBorder="1" applyAlignment="1">
      <alignment horizontal="center" vertical="center"/>
    </xf>
    <xf numFmtId="0" fontId="70" fillId="0" borderId="37" xfId="0" applyFont="1" applyFill="1" applyBorder="1" applyAlignment="1">
      <alignment horizontal="left" vertical="center"/>
    </xf>
    <xf numFmtId="0" fontId="70" fillId="0" borderId="0" xfId="0" applyFont="1" applyFill="1" applyAlignment="1">
      <alignment vertical="center"/>
    </xf>
    <xf numFmtId="0" fontId="70" fillId="0" borderId="0" xfId="0" applyFont="1" applyFill="1" applyAlignment="1">
      <alignment horizontal="left" vertical="center"/>
    </xf>
    <xf numFmtId="0" fontId="6" fillId="0" borderId="0" xfId="0" applyFont="1" applyFill="1" applyBorder="1" applyAlignment="1">
      <alignment wrapText="1" shrinkToFit="1"/>
    </xf>
    <xf numFmtId="0" fontId="5" fillId="34" borderId="29" xfId="0" applyFont="1" applyFill="1" applyBorder="1" applyAlignment="1">
      <alignment vertical="center" wrapText="1"/>
    </xf>
    <xf numFmtId="0" fontId="5" fillId="34" borderId="23" xfId="0" applyFont="1" applyFill="1" applyBorder="1" applyAlignment="1">
      <alignment vertical="center" wrapText="1"/>
    </xf>
    <xf numFmtId="185" fontId="5" fillId="34" borderId="24" xfId="0" applyNumberFormat="1" applyFont="1" applyFill="1" applyBorder="1" applyAlignment="1">
      <alignment vertical="center" wrapText="1"/>
    </xf>
    <xf numFmtId="185" fontId="5" fillId="34" borderId="25" xfId="0" applyNumberFormat="1" applyFont="1" applyFill="1" applyBorder="1" applyAlignment="1">
      <alignment vertical="center" wrapText="1"/>
    </xf>
    <xf numFmtId="0" fontId="5" fillId="34" borderId="24" xfId="0" applyFont="1" applyFill="1" applyBorder="1" applyAlignment="1">
      <alignment vertical="center"/>
    </xf>
    <xf numFmtId="0" fontId="20" fillId="0" borderId="0" xfId="0" applyFont="1" applyFill="1" applyAlignment="1">
      <alignment horizontal="center" vertical="center"/>
    </xf>
    <xf numFmtId="14" fontId="20" fillId="0" borderId="0" xfId="0" applyNumberFormat="1" applyFont="1" applyFill="1" applyAlignment="1">
      <alignment vertical="center"/>
    </xf>
    <xf numFmtId="0" fontId="20" fillId="0" borderId="0" xfId="0" applyFont="1" applyFill="1" applyAlignment="1">
      <alignment vertical="center"/>
    </xf>
    <xf numFmtId="0" fontId="20" fillId="0" borderId="0" xfId="0" applyFont="1" applyFill="1" applyBorder="1" applyAlignment="1">
      <alignment horizontal="center" vertical="center"/>
    </xf>
    <xf numFmtId="0" fontId="21" fillId="0" borderId="0" xfId="0" applyFont="1" applyFill="1" applyAlignment="1">
      <alignment vertical="center"/>
    </xf>
    <xf numFmtId="0" fontId="21" fillId="0" borderId="0" xfId="0" applyFont="1" applyFill="1" applyBorder="1" applyAlignment="1">
      <alignment vertical="center"/>
    </xf>
    <xf numFmtId="0" fontId="37" fillId="0" borderId="0" xfId="0" applyFont="1" applyFill="1" applyBorder="1" applyAlignment="1">
      <alignment/>
    </xf>
    <xf numFmtId="0" fontId="20" fillId="0" borderId="32" xfId="0" applyFont="1" applyFill="1" applyBorder="1" applyAlignment="1">
      <alignment horizontal="center" vertical="center"/>
    </xf>
    <xf numFmtId="0" fontId="38" fillId="0" borderId="32" xfId="0" applyFont="1" applyFill="1" applyBorder="1" applyAlignment="1">
      <alignment horizontal="distributed"/>
    </xf>
    <xf numFmtId="0" fontId="20" fillId="0" borderId="0" xfId="0" applyFont="1" applyFill="1" applyBorder="1" applyAlignment="1">
      <alignment vertical="center"/>
    </xf>
    <xf numFmtId="0" fontId="20" fillId="0" borderId="0" xfId="0" applyFont="1" applyFill="1" applyAlignment="1">
      <alignment horizontal="left" vertical="center"/>
    </xf>
    <xf numFmtId="0" fontId="20" fillId="0" borderId="0" xfId="0" applyFont="1" applyFill="1" applyBorder="1" applyAlignment="1">
      <alignment horizontal="left" vertical="center"/>
    </xf>
    <xf numFmtId="0" fontId="20" fillId="0" borderId="29" xfId="0" applyFont="1" applyFill="1" applyBorder="1" applyAlignment="1">
      <alignment horizontal="left" vertical="center"/>
    </xf>
    <xf numFmtId="49" fontId="20" fillId="0" borderId="22" xfId="0" applyNumberFormat="1" applyFont="1" applyFill="1" applyBorder="1" applyAlignment="1">
      <alignment horizontal="left" vertical="center"/>
    </xf>
    <xf numFmtId="0" fontId="20" fillId="0" borderId="22"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24" xfId="0" applyFont="1" applyFill="1" applyBorder="1" applyAlignment="1">
      <alignment horizontal="left" vertical="center"/>
    </xf>
    <xf numFmtId="49" fontId="20" fillId="0" borderId="0" xfId="0" applyNumberFormat="1" applyFont="1" applyFill="1" applyBorder="1" applyAlignment="1">
      <alignment horizontal="left" vertical="center"/>
    </xf>
    <xf numFmtId="0" fontId="20" fillId="0" borderId="25" xfId="0" applyFont="1" applyFill="1" applyBorder="1" applyAlignment="1">
      <alignment horizontal="left" vertical="center"/>
    </xf>
    <xf numFmtId="0" fontId="20" fillId="0" borderId="31" xfId="0" applyFont="1" applyFill="1" applyBorder="1" applyAlignment="1">
      <alignment horizontal="left" vertical="center"/>
    </xf>
    <xf numFmtId="49" fontId="20" fillId="0" borderId="32" xfId="0" applyNumberFormat="1" applyFont="1" applyFill="1" applyBorder="1" applyAlignment="1">
      <alignment horizontal="left" vertical="center"/>
    </xf>
    <xf numFmtId="0" fontId="20" fillId="0" borderId="32" xfId="0" applyFont="1" applyFill="1" applyBorder="1" applyAlignment="1">
      <alignment horizontal="left" vertical="center"/>
    </xf>
    <xf numFmtId="0" fontId="20" fillId="0" borderId="27" xfId="0" applyFont="1" applyFill="1" applyBorder="1" applyAlignment="1">
      <alignment horizontal="left" vertical="center"/>
    </xf>
    <xf numFmtId="0" fontId="29" fillId="0" borderId="0" xfId="0" applyFont="1" applyFill="1" applyBorder="1" applyAlignment="1">
      <alignment horizontal="left" vertical="center"/>
    </xf>
    <xf numFmtId="22" fontId="20" fillId="35" borderId="0" xfId="0" applyNumberFormat="1" applyFont="1" applyFill="1" applyAlignment="1">
      <alignment/>
    </xf>
    <xf numFmtId="0" fontId="2" fillId="0" borderId="0" xfId="0" applyNumberFormat="1" applyFont="1" applyFill="1" applyBorder="1" applyAlignment="1">
      <alignment horizontal="center" vertical="center" wrapText="1"/>
    </xf>
    <xf numFmtId="0" fontId="0" fillId="34" borderId="0" xfId="0" applyFont="1" applyFill="1" applyAlignment="1">
      <alignment/>
    </xf>
    <xf numFmtId="0" fontId="0" fillId="34" borderId="0" xfId="0" applyFont="1" applyFill="1" applyAlignment="1">
      <alignment horizontal="center"/>
    </xf>
    <xf numFmtId="0" fontId="0" fillId="34" borderId="0" xfId="0" applyFont="1" applyFill="1" applyAlignment="1">
      <alignment/>
    </xf>
    <xf numFmtId="0" fontId="0" fillId="34" borderId="0" xfId="0" applyFont="1" applyFill="1" applyAlignment="1">
      <alignment horizontal="right"/>
    </xf>
    <xf numFmtId="0" fontId="0" fillId="34" borderId="0" xfId="0" applyFont="1" applyFill="1" applyAlignment="1">
      <alignment/>
    </xf>
    <xf numFmtId="0" fontId="73" fillId="34" borderId="0" xfId="0" applyFont="1" applyFill="1" applyAlignment="1">
      <alignment horizontal="distributed"/>
    </xf>
    <xf numFmtId="0" fontId="0" fillId="34" borderId="0" xfId="0" applyFont="1" applyFill="1" applyAlignment="1">
      <alignment/>
    </xf>
    <xf numFmtId="0" fontId="0" fillId="34" borderId="0" xfId="0" applyFont="1" applyFill="1" applyAlignment="1">
      <alignment horizontal="distributed"/>
    </xf>
    <xf numFmtId="0" fontId="0" fillId="34" borderId="0" xfId="0" applyFont="1" applyFill="1" applyAlignment="1">
      <alignment/>
    </xf>
    <xf numFmtId="0" fontId="0" fillId="34" borderId="0" xfId="0" applyFont="1" applyFill="1" applyAlignment="1">
      <alignment horizontal="center"/>
    </xf>
    <xf numFmtId="0" fontId="0" fillId="34" borderId="2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2" xfId="0" applyFont="1" applyFill="1" applyBorder="1" applyAlignment="1">
      <alignment horizontal="center"/>
    </xf>
    <xf numFmtId="0" fontId="0" fillId="34" borderId="0" xfId="0" applyFont="1" applyFill="1" applyBorder="1" applyAlignment="1">
      <alignment horizontal="center"/>
    </xf>
    <xf numFmtId="0" fontId="0" fillId="34" borderId="0" xfId="0" applyFont="1" applyFill="1" applyBorder="1" applyAlignment="1">
      <alignment/>
    </xf>
    <xf numFmtId="0" fontId="0" fillId="34" borderId="25" xfId="0" applyFont="1" applyFill="1" applyBorder="1" applyAlignment="1">
      <alignment/>
    </xf>
    <xf numFmtId="0" fontId="0" fillId="34" borderId="0" xfId="0" applyFont="1" applyFill="1" applyBorder="1" applyAlignment="1">
      <alignment/>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2" xfId="0" applyFont="1" applyFill="1" applyBorder="1" applyAlignment="1">
      <alignment/>
    </xf>
    <xf numFmtId="0" fontId="0" fillId="34" borderId="27" xfId="0" applyFont="1" applyFill="1" applyBorder="1" applyAlignment="1">
      <alignment/>
    </xf>
    <xf numFmtId="0" fontId="0" fillId="34" borderId="22" xfId="0" applyFont="1" applyFill="1" applyBorder="1" applyAlignment="1">
      <alignment/>
    </xf>
    <xf numFmtId="0" fontId="0" fillId="34" borderId="22" xfId="0" applyFont="1" applyFill="1" applyBorder="1" applyAlignment="1">
      <alignment horizontal="right"/>
    </xf>
    <xf numFmtId="0" fontId="0" fillId="34" borderId="22" xfId="0" applyFont="1" applyFill="1" applyBorder="1" applyAlignment="1">
      <alignment/>
    </xf>
    <xf numFmtId="0" fontId="0" fillId="34" borderId="23" xfId="0" applyFont="1" applyFill="1" applyBorder="1" applyAlignment="1">
      <alignment/>
    </xf>
    <xf numFmtId="0" fontId="0" fillId="34" borderId="24" xfId="0" applyFont="1" applyFill="1" applyBorder="1" applyAlignment="1">
      <alignment/>
    </xf>
    <xf numFmtId="0" fontId="0" fillId="34" borderId="25" xfId="0" applyFont="1" applyFill="1" applyBorder="1" applyAlignment="1">
      <alignment/>
    </xf>
    <xf numFmtId="0" fontId="0" fillId="34" borderId="24" xfId="0" applyFont="1" applyFill="1" applyBorder="1" applyAlignment="1">
      <alignment/>
    </xf>
    <xf numFmtId="0" fontId="0" fillId="34" borderId="31" xfId="0" applyFont="1" applyFill="1" applyBorder="1" applyAlignment="1">
      <alignment/>
    </xf>
    <xf numFmtId="0" fontId="0" fillId="34" borderId="32" xfId="0" applyFont="1" applyFill="1" applyBorder="1" applyAlignment="1">
      <alignment horizontal="center"/>
    </xf>
    <xf numFmtId="0" fontId="0" fillId="34" borderId="32" xfId="0" applyFont="1" applyFill="1" applyBorder="1" applyAlignment="1">
      <alignment horizontal="left"/>
    </xf>
    <xf numFmtId="0" fontId="0" fillId="34" borderId="29" xfId="0" applyFont="1" applyFill="1" applyBorder="1" applyAlignment="1">
      <alignment/>
    </xf>
    <xf numFmtId="0" fontId="0" fillId="34" borderId="22" xfId="0" applyFont="1" applyFill="1" applyBorder="1" applyAlignment="1">
      <alignment horizontal="left"/>
    </xf>
    <xf numFmtId="0" fontId="0" fillId="34" borderId="31" xfId="0" applyFont="1" applyFill="1" applyBorder="1" applyAlignment="1">
      <alignment horizontal="center" vertical="top"/>
    </xf>
    <xf numFmtId="0" fontId="0" fillId="34" borderId="32" xfId="0" applyFont="1" applyFill="1" applyBorder="1" applyAlignment="1">
      <alignment horizontal="center" vertical="top"/>
    </xf>
    <xf numFmtId="0" fontId="0" fillId="34" borderId="27" xfId="0" applyFont="1" applyFill="1" applyBorder="1" applyAlignment="1">
      <alignment horizontal="center" vertical="top"/>
    </xf>
    <xf numFmtId="0" fontId="0" fillId="34" borderId="32" xfId="0" applyFont="1" applyFill="1" applyBorder="1" applyAlignment="1">
      <alignment horizontal="distributed" vertical="center"/>
    </xf>
    <xf numFmtId="0" fontId="0" fillId="34" borderId="31" xfId="0" applyFont="1" applyFill="1" applyBorder="1" applyAlignment="1">
      <alignment/>
    </xf>
    <xf numFmtId="0" fontId="0" fillId="34" borderId="0" xfId="0" applyFont="1" applyFill="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vertical="center"/>
    </xf>
    <xf numFmtId="0" fontId="0" fillId="34" borderId="39" xfId="0" applyFont="1" applyFill="1" applyBorder="1" applyAlignment="1">
      <alignment horizontal="center" vertical="center"/>
    </xf>
    <xf numFmtId="0" fontId="0" fillId="34" borderId="44" xfId="0" applyFont="1" applyFill="1" applyBorder="1" applyAlignment="1">
      <alignment vertical="center"/>
    </xf>
    <xf numFmtId="0" fontId="0" fillId="34" borderId="0" xfId="0" applyFont="1" applyFill="1" applyBorder="1" applyAlignment="1">
      <alignment vertical="center"/>
    </xf>
    <xf numFmtId="0" fontId="0" fillId="34" borderId="35" xfId="0" applyFont="1" applyFill="1" applyBorder="1" applyAlignment="1">
      <alignmen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51" xfId="0" applyFont="1" applyFill="1" applyBorder="1" applyAlignment="1">
      <alignment vertical="center"/>
    </xf>
    <xf numFmtId="0" fontId="0" fillId="35" borderId="0" xfId="0" applyFont="1" applyFill="1" applyAlignment="1">
      <alignment/>
    </xf>
    <xf numFmtId="0" fontId="0" fillId="34" borderId="39" xfId="0" applyFont="1" applyFill="1" applyBorder="1" applyAlignment="1">
      <alignment/>
    </xf>
    <xf numFmtId="0" fontId="0" fillId="34" borderId="33" xfId="0" applyFont="1" applyFill="1" applyBorder="1" applyAlignment="1">
      <alignment vertical="center"/>
    </xf>
    <xf numFmtId="202" fontId="18" fillId="34" borderId="0" xfId="0" applyNumberFormat="1" applyFont="1" applyFill="1" applyBorder="1" applyAlignment="1">
      <alignment horizontal="center"/>
    </xf>
    <xf numFmtId="179" fontId="6" fillId="0" borderId="0" xfId="0" applyNumberFormat="1" applyFont="1" applyFill="1" applyBorder="1" applyAlignment="1">
      <alignment horizontal="center" vertical="center" shrinkToFit="1"/>
    </xf>
    <xf numFmtId="180" fontId="6" fillId="0" borderId="0" xfId="0" applyNumberFormat="1" applyFont="1" applyFill="1" applyBorder="1" applyAlignment="1">
      <alignment horizontal="center" vertical="center" shrinkToFit="1"/>
    </xf>
    <xf numFmtId="0" fontId="70" fillId="0" borderId="32" xfId="0" applyFont="1" applyFill="1" applyBorder="1" applyAlignment="1">
      <alignment vertical="center"/>
    </xf>
    <xf numFmtId="58" fontId="20" fillId="0" borderId="0" xfId="0" applyNumberFormat="1" applyFont="1" applyFill="1" applyBorder="1" applyAlignment="1">
      <alignment horizontal="left" vertical="center"/>
    </xf>
    <xf numFmtId="0" fontId="76" fillId="34" borderId="22" xfId="0" applyFont="1" applyFill="1" applyBorder="1" applyAlignment="1">
      <alignment horizontal="center" vertical="center"/>
    </xf>
    <xf numFmtId="0" fontId="76" fillId="34" borderId="22" xfId="0" applyFont="1" applyFill="1" applyBorder="1" applyAlignment="1">
      <alignment horizontal="center"/>
    </xf>
    <xf numFmtId="0" fontId="76" fillId="34" borderId="23" xfId="0" applyFont="1" applyFill="1" applyBorder="1" applyAlignment="1">
      <alignment horizontal="center"/>
    </xf>
    <xf numFmtId="0" fontId="76" fillId="34" borderId="0" xfId="0" applyFont="1" applyFill="1" applyBorder="1" applyAlignment="1">
      <alignment horizontal="center" vertical="center"/>
    </xf>
    <xf numFmtId="0" fontId="76" fillId="34" borderId="0" xfId="0" applyFont="1" applyFill="1" applyBorder="1" applyAlignment="1">
      <alignment horizontal="center"/>
    </xf>
    <xf numFmtId="0" fontId="76" fillId="34" borderId="25" xfId="0" applyFont="1" applyFill="1" applyBorder="1" applyAlignment="1">
      <alignment horizontal="center"/>
    </xf>
    <xf numFmtId="0" fontId="76" fillId="34" borderId="0" xfId="0" applyFont="1" applyFill="1" applyBorder="1" applyAlignment="1">
      <alignment horizontal="left"/>
    </xf>
    <xf numFmtId="0" fontId="76" fillId="34" borderId="32" xfId="0" applyFont="1" applyFill="1" applyBorder="1" applyAlignment="1">
      <alignment horizontal="center" vertical="center"/>
    </xf>
    <xf numFmtId="0" fontId="76" fillId="34" borderId="32" xfId="0" applyFont="1" applyFill="1" applyBorder="1" applyAlignment="1">
      <alignment horizontal="center"/>
    </xf>
    <xf numFmtId="0" fontId="76" fillId="34" borderId="27" xfId="0" applyFont="1" applyFill="1" applyBorder="1" applyAlignment="1">
      <alignment horizontal="center"/>
    </xf>
    <xf numFmtId="0" fontId="5" fillId="33" borderId="0" xfId="65" applyFont="1" applyFill="1" applyAlignment="1">
      <alignment vertical="center"/>
      <protection/>
    </xf>
    <xf numFmtId="0" fontId="47" fillId="34" borderId="29" xfId="0" applyFont="1" applyFill="1" applyBorder="1" applyAlignment="1">
      <alignment vertical="center"/>
    </xf>
    <xf numFmtId="0" fontId="47" fillId="34" borderId="22" xfId="0" applyFont="1" applyFill="1" applyBorder="1" applyAlignment="1">
      <alignment vertical="center"/>
    </xf>
    <xf numFmtId="0" fontId="47" fillId="34" borderId="23" xfId="0" applyFont="1" applyFill="1" applyBorder="1" applyAlignment="1">
      <alignment vertical="center"/>
    </xf>
    <xf numFmtId="0" fontId="47" fillId="34" borderId="24" xfId="0" applyFont="1" applyFill="1" applyBorder="1" applyAlignment="1">
      <alignment vertical="center"/>
    </xf>
    <xf numFmtId="0" fontId="47" fillId="34" borderId="0" xfId="0" applyFont="1" applyFill="1" applyBorder="1" applyAlignment="1">
      <alignment vertical="center"/>
    </xf>
    <xf numFmtId="0" fontId="47" fillId="34" borderId="25" xfId="0" applyFont="1" applyFill="1" applyBorder="1" applyAlignment="1">
      <alignment vertical="center"/>
    </xf>
    <xf numFmtId="0" fontId="47" fillId="34" borderId="31" xfId="0" applyFont="1" applyFill="1" applyBorder="1" applyAlignment="1">
      <alignment vertical="center"/>
    </xf>
    <xf numFmtId="0" fontId="47" fillId="34" borderId="32" xfId="0" applyFont="1" applyFill="1" applyBorder="1" applyAlignment="1">
      <alignment vertical="center"/>
    </xf>
    <xf numFmtId="0" fontId="47" fillId="34" borderId="27" xfId="0" applyFont="1" applyFill="1" applyBorder="1" applyAlignment="1">
      <alignment vertical="center"/>
    </xf>
    <xf numFmtId="0" fontId="5" fillId="34" borderId="0" xfId="0" applyFont="1" applyFill="1" applyAlignment="1">
      <alignment/>
    </xf>
    <xf numFmtId="0" fontId="5" fillId="34" borderId="0" xfId="0" applyFont="1" applyFill="1" applyAlignment="1">
      <alignment horizontal="center" vertical="center"/>
    </xf>
    <xf numFmtId="0" fontId="5" fillId="35" borderId="0" xfId="0" applyFont="1" applyFill="1" applyAlignment="1">
      <alignment/>
    </xf>
    <xf numFmtId="184" fontId="5" fillId="34" borderId="0" xfId="0" applyNumberFormat="1" applyFont="1" applyFill="1" applyAlignment="1">
      <alignment horizontal="right"/>
    </xf>
    <xf numFmtId="0" fontId="5" fillId="34" borderId="0" xfId="0" applyFont="1" applyFill="1" applyAlignment="1">
      <alignment horizontal="center"/>
    </xf>
    <xf numFmtId="14" fontId="5" fillId="34" borderId="0" xfId="0" applyNumberFormat="1" applyFont="1" applyFill="1" applyAlignment="1">
      <alignment/>
    </xf>
    <xf numFmtId="0" fontId="5" fillId="34" borderId="0" xfId="0" applyFont="1" applyFill="1" applyAlignment="1">
      <alignment/>
    </xf>
    <xf numFmtId="203" fontId="0" fillId="0" borderId="0" xfId="0" applyNumberFormat="1" applyAlignment="1">
      <alignment/>
    </xf>
    <xf numFmtId="203" fontId="0" fillId="33" borderId="0" xfId="0" applyNumberFormat="1" applyFill="1" applyAlignment="1" applyProtection="1">
      <alignment/>
      <protection locked="0"/>
    </xf>
    <xf numFmtId="14" fontId="23" fillId="34" borderId="0" xfId="0" applyNumberFormat="1" applyFont="1" applyFill="1" applyAlignment="1">
      <alignment/>
    </xf>
    <xf numFmtId="0" fontId="76" fillId="0" borderId="0" xfId="0" applyFont="1" applyAlignment="1">
      <alignment/>
    </xf>
    <xf numFmtId="0" fontId="0" fillId="0" borderId="0" xfId="0" applyFill="1" applyAlignment="1" applyProtection="1">
      <alignment/>
      <protection locked="0"/>
    </xf>
    <xf numFmtId="0" fontId="79" fillId="0" borderId="0" xfId="0" applyFont="1" applyAlignment="1">
      <alignment/>
    </xf>
    <xf numFmtId="0" fontId="0" fillId="0" borderId="0" xfId="0" applyFill="1" applyAlignment="1" applyProtection="1">
      <alignment horizontal="center"/>
      <protection locked="0"/>
    </xf>
    <xf numFmtId="14" fontId="0" fillId="0" borderId="0" xfId="0" applyNumberFormat="1" applyFill="1" applyAlignment="1" applyProtection="1">
      <alignment horizontal="center"/>
      <protection locked="0"/>
    </xf>
    <xf numFmtId="183" fontId="0" fillId="0" borderId="0" xfId="0" applyNumberFormat="1" applyFill="1" applyAlignment="1" applyProtection="1">
      <alignment horizontal="center"/>
      <protection locked="0"/>
    </xf>
    <xf numFmtId="20" fontId="0" fillId="0" borderId="0" xfId="0" applyNumberFormat="1" applyFill="1" applyAlignment="1" applyProtection="1">
      <alignment horizontal="center"/>
      <protection locked="0"/>
    </xf>
    <xf numFmtId="0" fontId="131" fillId="0" borderId="0" xfId="0" applyFont="1" applyAlignment="1">
      <alignment/>
    </xf>
    <xf numFmtId="0" fontId="0" fillId="0" borderId="0" xfId="0" applyAlignment="1">
      <alignment horizontal="right"/>
    </xf>
    <xf numFmtId="0" fontId="132" fillId="0" borderId="0" xfId="0" applyFont="1" applyAlignment="1">
      <alignment/>
    </xf>
    <xf numFmtId="0" fontId="0" fillId="0" borderId="0" xfId="43" applyFont="1" applyAlignment="1" applyProtection="1">
      <alignment vertical="center"/>
      <protection/>
    </xf>
    <xf numFmtId="0" fontId="80" fillId="0" borderId="0" xfId="43" applyFont="1" applyAlignment="1" applyProtection="1">
      <alignment vertical="center"/>
      <protection/>
    </xf>
    <xf numFmtId="14" fontId="76" fillId="33" borderId="0" xfId="0" applyNumberFormat="1" applyFont="1" applyFill="1" applyAlignment="1" applyProtection="1">
      <alignment horizontal="center"/>
      <protection locked="0"/>
    </xf>
    <xf numFmtId="0" fontId="83" fillId="37" borderId="29" xfId="0" applyFont="1" applyFill="1" applyBorder="1" applyAlignment="1">
      <alignment vertical="center"/>
    </xf>
    <xf numFmtId="0" fontId="83" fillId="37" borderId="22" xfId="0" applyFont="1" applyFill="1" applyBorder="1" applyAlignment="1">
      <alignment vertical="center"/>
    </xf>
    <xf numFmtId="0" fontId="83" fillId="37" borderId="23" xfId="0" applyFont="1" applyFill="1" applyBorder="1" applyAlignment="1">
      <alignment vertical="center"/>
    </xf>
    <xf numFmtId="0" fontId="83" fillId="37" borderId="24" xfId="0" applyFont="1" applyFill="1" applyBorder="1" applyAlignment="1">
      <alignment vertical="center"/>
    </xf>
    <xf numFmtId="0" fontId="83" fillId="37" borderId="0" xfId="0" applyFont="1" applyFill="1" applyBorder="1" applyAlignment="1">
      <alignment vertical="center"/>
    </xf>
    <xf numFmtId="0" fontId="83" fillId="37" borderId="25" xfId="0" applyFont="1" applyFill="1" applyBorder="1" applyAlignment="1">
      <alignment vertical="center"/>
    </xf>
    <xf numFmtId="0" fontId="83" fillId="37" borderId="31" xfId="0" applyFont="1" applyFill="1" applyBorder="1" applyAlignment="1">
      <alignment vertical="center"/>
    </xf>
    <xf numFmtId="0" fontId="83" fillId="37" borderId="32" xfId="0" applyFont="1" applyFill="1" applyBorder="1" applyAlignment="1">
      <alignment vertical="center"/>
    </xf>
    <xf numFmtId="0" fontId="83" fillId="37" borderId="27" xfId="0" applyFont="1" applyFill="1" applyBorder="1" applyAlignment="1">
      <alignment vertical="center"/>
    </xf>
    <xf numFmtId="183" fontId="76" fillId="33" borderId="0" xfId="0" applyNumberFormat="1" applyFont="1" applyFill="1" applyAlignment="1" applyProtection="1">
      <alignment horizontal="center"/>
      <protection locked="0"/>
    </xf>
    <xf numFmtId="20" fontId="76" fillId="33" borderId="0" xfId="0" applyNumberFormat="1" applyFont="1" applyFill="1" applyAlignment="1" applyProtection="1">
      <alignment horizontal="center"/>
      <protection locked="0"/>
    </xf>
    <xf numFmtId="184" fontId="5" fillId="34" borderId="0" xfId="0" applyNumberFormat="1" applyFont="1" applyFill="1" applyAlignment="1">
      <alignment/>
    </xf>
    <xf numFmtId="0" fontId="66" fillId="0" borderId="0" xfId="0" applyFont="1" applyFill="1" applyAlignment="1">
      <alignment horizontal="right" vertical="center"/>
    </xf>
    <xf numFmtId="184" fontId="23" fillId="34" borderId="0" xfId="64" applyNumberFormat="1" applyFont="1" applyFill="1" applyAlignment="1">
      <alignment vertical="center"/>
      <protection/>
    </xf>
    <xf numFmtId="0" fontId="60" fillId="37" borderId="0" xfId="0" applyFont="1" applyFill="1" applyAlignment="1">
      <alignment horizontal="center" vertical="center"/>
    </xf>
    <xf numFmtId="0" fontId="60" fillId="37" borderId="0" xfId="0" applyFont="1" applyFill="1" applyAlignment="1">
      <alignment vertical="center"/>
    </xf>
    <xf numFmtId="0" fontId="83" fillId="37" borderId="0" xfId="0" applyFont="1" applyFill="1" applyAlignment="1">
      <alignment horizontal="center" vertical="center"/>
    </xf>
    <xf numFmtId="0" fontId="133" fillId="36" borderId="0" xfId="0" applyFont="1" applyFill="1" applyAlignment="1">
      <alignment vertical="center"/>
    </xf>
    <xf numFmtId="14" fontId="0" fillId="38" borderId="0" xfId="0" applyNumberFormat="1" applyFill="1" applyAlignment="1" applyProtection="1">
      <alignment horizontal="center"/>
      <protection locked="0"/>
    </xf>
    <xf numFmtId="0" fontId="0" fillId="38" borderId="0" xfId="0" applyNumberFormat="1" applyFill="1" applyAlignment="1" applyProtection="1">
      <alignment horizontal="center"/>
      <protection locked="0"/>
    </xf>
    <xf numFmtId="0" fontId="0" fillId="38" borderId="0" xfId="0" applyFill="1" applyAlignment="1" applyProtection="1">
      <alignment/>
      <protection locked="0"/>
    </xf>
    <xf numFmtId="0" fontId="0" fillId="38" borderId="0" xfId="0" applyFill="1" applyAlignment="1" applyProtection="1">
      <alignment horizontal="center"/>
      <protection locked="0"/>
    </xf>
    <xf numFmtId="0" fontId="0" fillId="38" borderId="0" xfId="0" applyFill="1" applyAlignment="1" applyProtection="1">
      <alignment horizontal="center" wrapText="1"/>
      <protection locked="0"/>
    </xf>
    <xf numFmtId="0" fontId="0" fillId="38" borderId="0" xfId="0" applyFill="1" applyAlignment="1">
      <alignment/>
    </xf>
    <xf numFmtId="0" fontId="0" fillId="38" borderId="0" xfId="0" applyFill="1" applyAlignment="1" applyProtection="1">
      <alignment horizontal="center"/>
      <protection locked="0"/>
    </xf>
    <xf numFmtId="205" fontId="0" fillId="38" borderId="0" xfId="0" applyNumberFormat="1" applyFill="1" applyAlignment="1" applyProtection="1">
      <alignment/>
      <protection locked="0"/>
    </xf>
    <xf numFmtId="183" fontId="0" fillId="38" borderId="0" xfId="0" applyNumberFormat="1" applyFill="1" applyAlignment="1" applyProtection="1">
      <alignment horizontal="center"/>
      <protection locked="0"/>
    </xf>
    <xf numFmtId="20" fontId="0" fillId="38" borderId="0" xfId="0" applyNumberFormat="1" applyFill="1" applyAlignment="1" applyProtection="1">
      <alignment horizontal="center"/>
      <protection locked="0"/>
    </xf>
    <xf numFmtId="14" fontId="0" fillId="39" borderId="0" xfId="0" applyNumberFormat="1" applyFill="1" applyAlignment="1" applyProtection="1">
      <alignment horizontal="center"/>
      <protection locked="0"/>
    </xf>
    <xf numFmtId="197" fontId="0" fillId="39" borderId="0" xfId="0" applyNumberFormat="1" applyFont="1" applyFill="1" applyAlignment="1" applyProtection="1">
      <alignment horizontal="center"/>
      <protection locked="0"/>
    </xf>
    <xf numFmtId="0" fontId="2" fillId="0" borderId="3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113" fillId="0" borderId="0" xfId="62">
      <alignment vertical="center"/>
      <protection/>
    </xf>
    <xf numFmtId="0" fontId="113" fillId="0" borderId="53" xfId="62" applyBorder="1">
      <alignment vertical="center"/>
      <protection/>
    </xf>
    <xf numFmtId="0" fontId="113" fillId="0" borderId="0" xfId="62" applyBorder="1">
      <alignment vertical="center"/>
      <protection/>
    </xf>
    <xf numFmtId="0" fontId="113" fillId="0" borderId="54" xfId="62" applyBorder="1">
      <alignment vertical="center"/>
      <protection/>
    </xf>
    <xf numFmtId="0" fontId="113" fillId="0" borderId="55" xfId="62" applyBorder="1">
      <alignment vertical="center"/>
      <protection/>
    </xf>
    <xf numFmtId="0" fontId="113" fillId="0" borderId="56" xfId="62" applyBorder="1">
      <alignment vertical="center"/>
      <protection/>
    </xf>
    <xf numFmtId="0" fontId="113" fillId="0" borderId="56" xfId="62" applyBorder="1" applyAlignment="1">
      <alignment horizontal="center" vertical="center"/>
      <protection/>
    </xf>
    <xf numFmtId="0" fontId="113" fillId="0" borderId="57" xfId="62" applyBorder="1">
      <alignment vertical="center"/>
      <protection/>
    </xf>
    <xf numFmtId="0" fontId="113" fillId="0" borderId="58" xfId="62" applyBorder="1">
      <alignment vertical="center"/>
      <protection/>
    </xf>
    <xf numFmtId="0" fontId="113" fillId="0" borderId="12" xfId="62" applyBorder="1">
      <alignment vertical="center"/>
      <protection/>
    </xf>
    <xf numFmtId="0" fontId="113" fillId="0" borderId="21" xfId="62" applyBorder="1">
      <alignment vertical="center"/>
      <protection/>
    </xf>
    <xf numFmtId="0" fontId="113" fillId="0" borderId="59" xfId="62" applyBorder="1">
      <alignment vertical="center"/>
      <protection/>
    </xf>
    <xf numFmtId="0" fontId="113" fillId="0" borderId="21" xfId="62" applyBorder="1" applyAlignment="1">
      <alignment horizontal="center" vertical="center"/>
      <protection/>
    </xf>
    <xf numFmtId="207" fontId="113" fillId="0" borderId="57" xfId="62" applyNumberFormat="1" applyBorder="1" applyAlignment="1">
      <alignment vertical="center"/>
      <protection/>
    </xf>
    <xf numFmtId="0" fontId="113" fillId="0" borderId="13" xfId="62" applyBorder="1" applyAlignment="1">
      <alignment horizontal="center" vertical="center"/>
      <protection/>
    </xf>
    <xf numFmtId="207" fontId="113" fillId="0" borderId="60" xfId="62" applyNumberFormat="1" applyBorder="1" applyAlignment="1">
      <alignment vertical="center"/>
      <protection/>
    </xf>
    <xf numFmtId="207" fontId="113" fillId="0" borderId="12" xfId="62" applyNumberFormat="1" applyBorder="1" applyAlignment="1">
      <alignment vertical="center"/>
      <protection/>
    </xf>
    <xf numFmtId="0" fontId="113" fillId="0" borderId="22" xfId="62" applyBorder="1" applyAlignment="1">
      <alignment horizontal="center" vertical="center"/>
      <protection/>
    </xf>
    <xf numFmtId="207" fontId="113" fillId="0" borderId="61" xfId="62" applyNumberFormat="1" applyBorder="1" applyAlignment="1">
      <alignment vertical="center"/>
      <protection/>
    </xf>
    <xf numFmtId="0" fontId="113" fillId="0" borderId="11" xfId="62" applyBorder="1" applyAlignment="1">
      <alignment horizontal="center" vertical="center"/>
      <protection/>
    </xf>
    <xf numFmtId="0" fontId="113" fillId="0" borderId="62" xfId="62" applyBorder="1">
      <alignment vertical="center"/>
      <protection/>
    </xf>
    <xf numFmtId="0" fontId="113" fillId="0" borderId="63" xfId="62" applyBorder="1">
      <alignment vertical="center"/>
      <protection/>
    </xf>
    <xf numFmtId="0" fontId="113" fillId="0" borderId="21" xfId="62" applyBorder="1" applyAlignment="1">
      <alignment horizontal="right" vertical="center"/>
      <protection/>
    </xf>
    <xf numFmtId="0" fontId="113" fillId="0" borderId="63" xfId="62" applyBorder="1" applyAlignment="1">
      <alignment horizontal="center" vertical="center"/>
      <protection/>
    </xf>
    <xf numFmtId="0" fontId="134" fillId="0" borderId="59" xfId="62" applyFont="1" applyBorder="1" applyAlignment="1">
      <alignment horizontal="center" vertical="center"/>
      <protection/>
    </xf>
    <xf numFmtId="0" fontId="113" fillId="0" borderId="64" xfId="62" applyBorder="1" applyAlignment="1">
      <alignment horizontal="center" vertical="center"/>
      <protection/>
    </xf>
    <xf numFmtId="0" fontId="113" fillId="0" borderId="65" xfId="62" applyBorder="1" applyAlignment="1">
      <alignment horizontal="center" vertical="center"/>
      <protection/>
    </xf>
    <xf numFmtId="207" fontId="113" fillId="0" borderId="21" xfId="62" applyNumberFormat="1" applyBorder="1" applyAlignment="1">
      <alignment vertical="center" shrinkToFit="1"/>
      <protection/>
    </xf>
    <xf numFmtId="0" fontId="113" fillId="0" borderId="66" xfId="62" applyBorder="1" applyAlignment="1">
      <alignment horizontal="center" vertical="center"/>
      <protection/>
    </xf>
    <xf numFmtId="0" fontId="135" fillId="0" borderId="21" xfId="62" applyFont="1" applyBorder="1">
      <alignment vertical="center"/>
      <protection/>
    </xf>
    <xf numFmtId="0" fontId="113" fillId="0" borderId="67" xfId="62" applyBorder="1">
      <alignment vertical="center"/>
      <protection/>
    </xf>
    <xf numFmtId="0" fontId="136" fillId="0" borderId="65" xfId="62" applyFont="1" applyBorder="1">
      <alignment vertical="center"/>
      <protection/>
    </xf>
    <xf numFmtId="0" fontId="113" fillId="0" borderId="68" xfId="62" applyBorder="1" applyAlignment="1">
      <alignment horizontal="center" vertical="center"/>
      <protection/>
    </xf>
    <xf numFmtId="0" fontId="137" fillId="0" borderId="69" xfId="62" applyFont="1" applyBorder="1">
      <alignment vertical="center"/>
      <protection/>
    </xf>
    <xf numFmtId="0" fontId="137" fillId="0" borderId="70" xfId="62" applyFont="1" applyBorder="1" applyAlignment="1">
      <alignment horizontal="center" vertical="center"/>
      <protection/>
    </xf>
    <xf numFmtId="0" fontId="113" fillId="0" borderId="71" xfId="62" applyBorder="1" applyAlignment="1">
      <alignment horizontal="center" vertical="center"/>
      <protection/>
    </xf>
    <xf numFmtId="0" fontId="113" fillId="0" borderId="72" xfId="62" applyBorder="1" applyAlignment="1">
      <alignment horizontal="center" vertical="center"/>
      <protection/>
    </xf>
    <xf numFmtId="0" fontId="113" fillId="0" borderId="0" xfId="62" applyAlignment="1">
      <alignment horizontal="center" vertical="center"/>
      <protection/>
    </xf>
    <xf numFmtId="0" fontId="113" fillId="0" borderId="0" xfId="62" applyBorder="1" applyAlignment="1">
      <alignment vertical="center"/>
      <protection/>
    </xf>
    <xf numFmtId="58" fontId="113" fillId="0" borderId="0" xfId="62" applyNumberFormat="1" applyBorder="1" applyAlignment="1">
      <alignment vertical="center"/>
      <protection/>
    </xf>
    <xf numFmtId="0" fontId="134" fillId="0" borderId="0" xfId="62" applyFont="1" applyAlignment="1">
      <alignment horizontal="center" vertical="center"/>
      <protection/>
    </xf>
    <xf numFmtId="0" fontId="118" fillId="36" borderId="0" xfId="44" applyFill="1" applyAlignment="1">
      <alignment vertical="center"/>
    </xf>
    <xf numFmtId="0" fontId="12" fillId="40" borderId="0" xfId="43" applyFont="1" applyFill="1" applyAlignment="1" applyProtection="1">
      <alignment horizontal="center" vertical="center"/>
      <protection/>
    </xf>
    <xf numFmtId="0" fontId="12" fillId="41" borderId="0" xfId="43" applyFill="1" applyAlignment="1" applyProtection="1">
      <alignment horizontal="center" vertical="center"/>
      <protection/>
    </xf>
    <xf numFmtId="0" fontId="59" fillId="36" borderId="0" xfId="0" applyFont="1" applyFill="1" applyAlignment="1">
      <alignment horizontal="center" vertical="center"/>
    </xf>
    <xf numFmtId="0" fontId="77" fillId="42" borderId="0" xfId="43" applyFont="1" applyFill="1" applyAlignment="1" applyProtection="1">
      <alignment horizontal="center" vertical="center"/>
      <protection/>
    </xf>
    <xf numFmtId="0" fontId="0" fillId="0" borderId="0" xfId="0" applyFill="1" applyAlignment="1" applyProtection="1">
      <alignment horizontal="center"/>
      <protection locked="0"/>
    </xf>
    <xf numFmtId="0" fontId="76" fillId="33" borderId="0" xfId="0" applyFont="1" applyFill="1" applyAlignment="1" applyProtection="1">
      <alignment horizontal="left"/>
      <protection locked="0"/>
    </xf>
    <xf numFmtId="0" fontId="0" fillId="38" borderId="0" xfId="0" applyFill="1" applyAlignment="1" applyProtection="1">
      <alignment horizontal="center"/>
      <protection locked="0"/>
    </xf>
    <xf numFmtId="0" fontId="79" fillId="0" borderId="0" xfId="43" applyFont="1" applyAlignment="1" applyProtection="1">
      <alignment horizontal="center" vertical="center"/>
      <protection/>
    </xf>
    <xf numFmtId="0" fontId="12" fillId="0" borderId="0" xfId="43" applyAlignment="1" applyProtection="1">
      <alignment horizontal="left" vertical="center"/>
      <protection/>
    </xf>
    <xf numFmtId="0" fontId="5" fillId="34" borderId="73" xfId="65" applyFont="1" applyFill="1" applyBorder="1" applyAlignment="1" applyProtection="1">
      <alignment horizontal="center" vertical="center"/>
      <protection/>
    </xf>
    <xf numFmtId="0" fontId="5" fillId="34" borderId="18" xfId="65" applyFont="1" applyFill="1" applyBorder="1" applyAlignment="1" applyProtection="1">
      <alignment horizontal="center" vertical="center"/>
      <protection/>
    </xf>
    <xf numFmtId="0" fontId="5" fillId="34" borderId="15" xfId="65" applyFont="1" applyFill="1" applyBorder="1" applyAlignment="1" applyProtection="1">
      <alignment horizontal="center" vertical="center"/>
      <protection/>
    </xf>
    <xf numFmtId="0" fontId="5" fillId="34" borderId="74" xfId="65" applyFont="1" applyFill="1" applyBorder="1" applyAlignment="1" applyProtection="1">
      <alignment horizontal="center" vertical="center"/>
      <protection/>
    </xf>
    <xf numFmtId="0" fontId="5" fillId="34" borderId="16" xfId="65" applyFont="1" applyFill="1" applyBorder="1" applyAlignment="1" applyProtection="1">
      <alignment horizontal="center" vertical="center"/>
      <protection/>
    </xf>
    <xf numFmtId="0" fontId="5" fillId="34" borderId="14" xfId="65" applyFont="1" applyFill="1" applyBorder="1" applyAlignment="1" applyProtection="1">
      <alignment horizontal="center" vertical="center"/>
      <protection/>
    </xf>
    <xf numFmtId="0" fontId="7" fillId="34" borderId="17" xfId="65" applyFont="1" applyFill="1" applyBorder="1" applyAlignment="1" applyProtection="1">
      <alignment horizontal="center" vertical="center" wrapText="1" shrinkToFit="1"/>
      <protection locked="0"/>
    </xf>
    <xf numFmtId="0" fontId="7" fillId="34" borderId="15" xfId="65" applyFont="1" applyFill="1" applyBorder="1" applyAlignment="1" applyProtection="1">
      <alignment horizontal="center" vertical="center" wrapText="1" shrinkToFit="1"/>
      <protection locked="0"/>
    </xf>
    <xf numFmtId="0" fontId="7" fillId="34" borderId="19" xfId="65" applyFont="1" applyFill="1" applyBorder="1" applyAlignment="1" applyProtection="1">
      <alignment horizontal="center" vertical="center" wrapText="1" shrinkToFit="1"/>
      <protection locked="0"/>
    </xf>
    <xf numFmtId="0" fontId="7" fillId="34" borderId="20" xfId="65" applyFont="1" applyFill="1" applyBorder="1" applyAlignment="1" applyProtection="1">
      <alignment horizontal="center" vertical="center" wrapText="1" shrinkToFit="1"/>
      <protection locked="0"/>
    </xf>
    <xf numFmtId="184" fontId="6" fillId="34" borderId="19" xfId="65" applyNumberFormat="1" applyFont="1" applyFill="1" applyBorder="1" applyAlignment="1" applyProtection="1">
      <alignment horizontal="center" vertical="center"/>
      <protection locked="0"/>
    </xf>
    <xf numFmtId="184" fontId="6" fillId="34" borderId="20" xfId="65" applyNumberFormat="1" applyFont="1" applyFill="1" applyBorder="1" applyAlignment="1" applyProtection="1">
      <alignment horizontal="center" vertical="center"/>
      <protection locked="0"/>
    </xf>
    <xf numFmtId="0" fontId="15" fillId="34" borderId="18" xfId="65" applyFont="1" applyFill="1" applyBorder="1" applyAlignment="1" applyProtection="1">
      <alignment horizontal="center" vertical="center"/>
      <protection locked="0"/>
    </xf>
    <xf numFmtId="0" fontId="15" fillId="34" borderId="75" xfId="65" applyFont="1" applyFill="1" applyBorder="1" applyAlignment="1" applyProtection="1">
      <alignment horizontal="center" vertical="center"/>
      <protection locked="0"/>
    </xf>
    <xf numFmtId="0" fontId="8" fillId="34" borderId="16" xfId="65" applyFont="1" applyFill="1" applyBorder="1" applyAlignment="1" applyProtection="1">
      <alignment vertical="center" wrapText="1"/>
      <protection/>
    </xf>
    <xf numFmtId="0" fontId="8" fillId="34" borderId="17" xfId="65" applyFont="1" applyFill="1" applyBorder="1" applyAlignment="1" applyProtection="1">
      <alignment vertical="center" wrapText="1"/>
      <protection/>
    </xf>
    <xf numFmtId="0" fontId="8" fillId="34" borderId="15" xfId="65" applyFont="1" applyFill="1" applyBorder="1" applyAlignment="1" applyProtection="1">
      <alignment vertical="center" wrapText="1"/>
      <protection/>
    </xf>
    <xf numFmtId="0" fontId="8" fillId="34" borderId="76" xfId="65" applyFont="1" applyFill="1" applyBorder="1" applyAlignment="1" applyProtection="1">
      <alignment vertical="center" wrapText="1"/>
      <protection/>
    </xf>
    <xf numFmtId="0" fontId="8" fillId="34" borderId="0" xfId="65" applyFont="1" applyFill="1" applyBorder="1" applyAlignment="1" applyProtection="1">
      <alignment vertical="center" wrapText="1"/>
      <protection/>
    </xf>
    <xf numFmtId="0" fontId="8" fillId="34" borderId="77" xfId="65" applyFont="1" applyFill="1" applyBorder="1" applyAlignment="1" applyProtection="1">
      <alignment vertical="center" wrapText="1"/>
      <protection/>
    </xf>
    <xf numFmtId="0" fontId="8" fillId="34" borderId="18" xfId="65" applyFont="1" applyFill="1" applyBorder="1" applyAlignment="1" applyProtection="1">
      <alignment vertical="center" wrapText="1"/>
      <protection/>
    </xf>
    <xf numFmtId="0" fontId="8" fillId="34" borderId="19" xfId="65" applyFont="1" applyFill="1" applyBorder="1" applyAlignment="1" applyProtection="1">
      <alignment vertical="center" wrapText="1"/>
      <protection/>
    </xf>
    <xf numFmtId="0" fontId="8" fillId="34" borderId="20" xfId="65" applyFont="1" applyFill="1" applyBorder="1" applyAlignment="1" applyProtection="1">
      <alignment vertical="center" wrapText="1"/>
      <protection/>
    </xf>
    <xf numFmtId="0" fontId="15" fillId="34" borderId="78" xfId="65" applyFont="1" applyFill="1" applyBorder="1" applyAlignment="1" applyProtection="1">
      <alignment horizontal="center" vertical="center"/>
      <protection locked="0"/>
    </xf>
    <xf numFmtId="0" fontId="15" fillId="34" borderId="79" xfId="65" applyFont="1" applyFill="1" applyBorder="1" applyAlignment="1" applyProtection="1">
      <alignment horizontal="center" vertical="center"/>
      <protection locked="0"/>
    </xf>
    <xf numFmtId="0" fontId="15" fillId="34" borderId="80" xfId="65" applyFont="1" applyFill="1" applyBorder="1" applyAlignment="1" applyProtection="1">
      <alignment horizontal="center" vertical="center"/>
      <protection locked="0"/>
    </xf>
    <xf numFmtId="0" fontId="15" fillId="34" borderId="81" xfId="65" applyFont="1" applyFill="1" applyBorder="1" applyAlignment="1" applyProtection="1">
      <alignment horizontal="center" vertical="center"/>
      <protection locked="0"/>
    </xf>
    <xf numFmtId="0" fontId="15" fillId="34" borderId="20" xfId="65" applyFont="1" applyFill="1" applyBorder="1" applyAlignment="1" applyProtection="1">
      <alignment horizontal="center" vertical="center"/>
      <protection locked="0"/>
    </xf>
    <xf numFmtId="0" fontId="15" fillId="34" borderId="82" xfId="65" applyFont="1" applyFill="1" applyBorder="1" applyAlignment="1" applyProtection="1">
      <alignment horizontal="center" vertical="center"/>
      <protection locked="0"/>
    </xf>
    <xf numFmtId="0" fontId="5" fillId="34" borderId="83" xfId="65" applyFont="1" applyFill="1" applyBorder="1" applyAlignment="1" applyProtection="1">
      <alignment horizontal="center" vertical="center"/>
      <protection/>
    </xf>
    <xf numFmtId="0" fontId="5" fillId="34" borderId="84" xfId="65" applyFont="1" applyFill="1" applyBorder="1" applyAlignment="1" applyProtection="1">
      <alignment horizontal="center" vertical="center"/>
      <protection/>
    </xf>
    <xf numFmtId="193" fontId="7" fillId="34" borderId="14" xfId="65" applyNumberFormat="1" applyFont="1" applyFill="1" applyBorder="1" applyAlignment="1" applyProtection="1">
      <alignment horizontal="left" vertical="center" indent="1"/>
      <protection locked="0"/>
    </xf>
    <xf numFmtId="193" fontId="7" fillId="34" borderId="75" xfId="65" applyNumberFormat="1" applyFont="1" applyFill="1" applyBorder="1" applyAlignment="1" applyProtection="1">
      <alignment vertical="center"/>
      <protection locked="0"/>
    </xf>
    <xf numFmtId="193" fontId="7" fillId="34" borderId="85" xfId="65" applyNumberFormat="1" applyFont="1" applyFill="1" applyBorder="1" applyAlignment="1" applyProtection="1">
      <alignment vertical="center"/>
      <protection locked="0"/>
    </xf>
    <xf numFmtId="193" fontId="7" fillId="34" borderId="82" xfId="65" applyNumberFormat="1" applyFont="1" applyFill="1" applyBorder="1" applyAlignment="1" applyProtection="1">
      <alignment vertical="center"/>
      <protection locked="0"/>
    </xf>
    <xf numFmtId="193" fontId="7" fillId="34" borderId="75" xfId="65" applyNumberFormat="1" applyFont="1" applyFill="1" applyBorder="1" applyAlignment="1" applyProtection="1">
      <alignment horizontal="center" vertical="center"/>
      <protection locked="0"/>
    </xf>
    <xf numFmtId="193" fontId="7" fillId="34" borderId="85" xfId="65" applyNumberFormat="1" applyFont="1" applyFill="1" applyBorder="1" applyAlignment="1" applyProtection="1">
      <alignment horizontal="center" vertical="center"/>
      <protection locked="0"/>
    </xf>
    <xf numFmtId="193" fontId="7" fillId="34" borderId="82" xfId="65" applyNumberFormat="1" applyFont="1" applyFill="1" applyBorder="1" applyAlignment="1" applyProtection="1">
      <alignment horizontal="center" vertical="center"/>
      <protection locked="0"/>
    </xf>
    <xf numFmtId="185" fontId="16" fillId="34" borderId="14" xfId="65" applyNumberFormat="1" applyFont="1" applyFill="1" applyBorder="1" applyAlignment="1" applyProtection="1">
      <alignment horizontal="center" vertical="center"/>
      <protection locked="0"/>
    </xf>
    <xf numFmtId="0" fontId="5" fillId="34" borderId="86" xfId="65" applyFont="1" applyFill="1" applyBorder="1" applyAlignment="1" applyProtection="1">
      <alignment horizontal="center" vertical="center"/>
      <protection/>
    </xf>
    <xf numFmtId="0" fontId="17" fillId="34" borderId="14" xfId="65" applyFont="1" applyFill="1" applyBorder="1" applyAlignment="1" applyProtection="1">
      <alignment horizontal="center" vertical="center"/>
      <protection/>
    </xf>
    <xf numFmtId="0" fontId="16" fillId="34" borderId="18" xfId="65" applyFont="1" applyFill="1" applyBorder="1" applyAlignment="1" applyProtection="1">
      <alignment horizontal="center" vertical="center"/>
      <protection locked="0"/>
    </xf>
    <xf numFmtId="0" fontId="16" fillId="34" borderId="19" xfId="65" applyFont="1" applyFill="1" applyBorder="1" applyAlignment="1" applyProtection="1">
      <alignment horizontal="center" vertical="center"/>
      <protection locked="0"/>
    </xf>
    <xf numFmtId="0" fontId="16" fillId="34" borderId="20" xfId="65" applyFont="1" applyFill="1" applyBorder="1" applyAlignment="1" applyProtection="1">
      <alignment horizontal="center" vertical="center"/>
      <protection locked="0"/>
    </xf>
    <xf numFmtId="0" fontId="5" fillId="34" borderId="74" xfId="65" applyFont="1" applyFill="1" applyBorder="1" applyAlignment="1" applyProtection="1">
      <alignment horizontal="left" vertical="center"/>
      <protection/>
    </xf>
    <xf numFmtId="185" fontId="7" fillId="34" borderId="14" xfId="65" applyNumberFormat="1" applyFont="1" applyFill="1" applyBorder="1" applyAlignment="1" applyProtection="1">
      <alignment horizontal="center" vertical="center" shrinkToFit="1"/>
      <protection locked="0"/>
    </xf>
    <xf numFmtId="185" fontId="5" fillId="34" borderId="24" xfId="0" applyNumberFormat="1" applyFont="1" applyFill="1" applyBorder="1" applyAlignment="1">
      <alignment horizontal="center" vertical="center" wrapText="1"/>
    </xf>
    <xf numFmtId="185" fontId="5" fillId="34" borderId="25" xfId="0" applyNumberFormat="1" applyFont="1" applyFill="1" applyBorder="1" applyAlignment="1">
      <alignment horizontal="center" vertical="center" wrapText="1"/>
    </xf>
    <xf numFmtId="0" fontId="6" fillId="0" borderId="0" xfId="0" applyFont="1" applyFill="1" applyBorder="1" applyAlignment="1">
      <alignment horizontal="center" wrapText="1" shrinkToFit="1"/>
    </xf>
    <xf numFmtId="0" fontId="1"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0" xfId="0" applyFont="1" applyFill="1" applyAlignment="1">
      <alignment horizontal="justify" vertical="center" wrapText="1"/>
    </xf>
    <xf numFmtId="0" fontId="1" fillId="0" borderId="32" xfId="0" applyFont="1" applyFill="1" applyBorder="1" applyAlignment="1">
      <alignment horizontal="center" vertical="center" wrapText="1"/>
    </xf>
    <xf numFmtId="184" fontId="6" fillId="0" borderId="0" xfId="0" applyNumberFormat="1" applyFont="1" applyFill="1" applyAlignment="1">
      <alignment horizontal="right" vertical="center" wrapText="1"/>
    </xf>
    <xf numFmtId="185" fontId="5" fillId="0" borderId="10" xfId="0" applyNumberFormat="1" applyFont="1" applyFill="1" applyBorder="1" applyAlignment="1">
      <alignment horizontal="center" vertical="center"/>
    </xf>
    <xf numFmtId="185" fontId="5" fillId="0" borderId="12"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185" fontId="2" fillId="0" borderId="87" xfId="0" applyNumberFormat="1" applyFont="1" applyFill="1" applyBorder="1" applyAlignment="1">
      <alignment horizontal="center" vertical="center" wrapText="1"/>
    </xf>
    <xf numFmtId="185" fontId="2" fillId="0" borderId="88" xfId="0" applyNumberFormat="1" applyFont="1" applyFill="1" applyBorder="1" applyAlignment="1">
      <alignment horizontal="center" vertical="center" wrapText="1"/>
    </xf>
    <xf numFmtId="185" fontId="2" fillId="0" borderId="89" xfId="0" applyNumberFormat="1" applyFont="1" applyFill="1" applyBorder="1" applyAlignment="1">
      <alignment horizontal="center" vertical="center" wrapText="1"/>
    </xf>
    <xf numFmtId="0" fontId="2" fillId="0" borderId="90" xfId="0" applyFont="1" applyFill="1" applyBorder="1" applyAlignment="1">
      <alignment horizontal="center" vertical="center" shrinkToFit="1"/>
    </xf>
    <xf numFmtId="0" fontId="2" fillId="0" borderId="91" xfId="0" applyFont="1" applyFill="1" applyBorder="1" applyAlignment="1">
      <alignment horizontal="center" vertical="center" shrinkToFit="1"/>
    </xf>
    <xf numFmtId="0" fontId="2" fillId="0" borderId="92" xfId="0" applyFont="1" applyFill="1" applyBorder="1" applyAlignment="1">
      <alignment horizontal="center" vertical="center" shrinkToFit="1"/>
    </xf>
    <xf numFmtId="0" fontId="2" fillId="0" borderId="0" xfId="0" applyFont="1" applyFill="1" applyAlignment="1">
      <alignment horizontal="left" vertical="center" wrapText="1"/>
    </xf>
    <xf numFmtId="0" fontId="6" fillId="0" borderId="28" xfId="0" applyFont="1" applyFill="1" applyBorder="1" applyAlignment="1">
      <alignment horizontal="center" vertical="center" wrapText="1" shrinkToFit="1"/>
    </xf>
    <xf numFmtId="14" fontId="6"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2" fillId="0" borderId="11" xfId="0" applyFont="1" applyFill="1" applyBorder="1" applyAlignment="1">
      <alignment vertical="center" wrapText="1"/>
    </xf>
    <xf numFmtId="0" fontId="2" fillId="0" borderId="52" xfId="0" applyFont="1" applyFill="1" applyBorder="1" applyAlignment="1">
      <alignment horizontal="left" vertical="center" wrapText="1"/>
    </xf>
    <xf numFmtId="0" fontId="2" fillId="0" borderId="93" xfId="0" applyFont="1" applyFill="1" applyBorder="1" applyAlignment="1">
      <alignment horizontal="left" vertical="center" wrapText="1"/>
    </xf>
    <xf numFmtId="0" fontId="2" fillId="0" borderId="22" xfId="0" applyFont="1" applyFill="1" applyBorder="1" applyAlignment="1">
      <alignment horizontal="justify" vertical="center" wrapText="1"/>
    </xf>
    <xf numFmtId="0" fontId="2" fillId="0" borderId="5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43" borderId="11" xfId="0" applyFont="1" applyFill="1" applyBorder="1" applyAlignment="1">
      <alignment horizontal="center" vertical="center" wrapText="1"/>
    </xf>
    <xf numFmtId="185" fontId="2" fillId="0" borderId="10" xfId="0" applyNumberFormat="1" applyFont="1" applyFill="1" applyBorder="1" applyAlignment="1">
      <alignment horizontal="justify" vertical="center" wrapText="1"/>
    </xf>
    <xf numFmtId="185" fontId="2" fillId="0" borderId="11" xfId="0" applyNumberFormat="1" applyFont="1" applyFill="1" applyBorder="1" applyAlignment="1">
      <alignment horizontal="justify" vertical="center" wrapText="1"/>
    </xf>
    <xf numFmtId="185" fontId="2" fillId="0" borderId="12" xfId="0" applyNumberFormat="1" applyFont="1" applyFill="1" applyBorder="1" applyAlignment="1">
      <alignment horizontal="justify" vertical="center" wrapText="1"/>
    </xf>
    <xf numFmtId="0" fontId="2" fillId="0" borderId="93" xfId="0" applyFont="1" applyFill="1" applyBorder="1" applyAlignment="1">
      <alignment horizontal="center" vertical="center" wrapText="1"/>
    </xf>
    <xf numFmtId="185" fontId="5" fillId="0" borderId="24" xfId="0" applyNumberFormat="1" applyFont="1" applyFill="1" applyBorder="1" applyAlignment="1">
      <alignment horizontal="justify" vertical="center" wrapText="1"/>
    </xf>
    <xf numFmtId="185" fontId="5" fillId="0" borderId="25" xfId="0" applyNumberFormat="1" applyFont="1" applyFill="1" applyBorder="1" applyAlignment="1">
      <alignment horizontal="justify" vertical="center" wrapText="1"/>
    </xf>
    <xf numFmtId="185" fontId="5" fillId="0" borderId="24" xfId="0" applyNumberFormat="1" applyFont="1" applyFill="1" applyBorder="1" applyAlignment="1">
      <alignment horizontal="center" vertical="center" wrapText="1"/>
    </xf>
    <xf numFmtId="185" fontId="5" fillId="0" borderId="25" xfId="0" applyNumberFormat="1" applyFont="1" applyFill="1" applyBorder="1" applyAlignment="1">
      <alignment horizontal="center" vertical="center" wrapText="1"/>
    </xf>
    <xf numFmtId="185" fontId="5" fillId="34" borderId="31" xfId="0" applyNumberFormat="1" applyFont="1" applyFill="1" applyBorder="1" applyAlignment="1">
      <alignment horizontal="center" vertical="center" wrapText="1"/>
    </xf>
    <xf numFmtId="185" fontId="5" fillId="34" borderId="27" xfId="0" applyNumberFormat="1" applyFont="1" applyFill="1" applyBorder="1" applyAlignment="1">
      <alignment horizontal="center" vertical="center" wrapText="1"/>
    </xf>
    <xf numFmtId="0" fontId="5" fillId="0" borderId="29" xfId="0" applyFont="1" applyFill="1" applyBorder="1" applyAlignment="1">
      <alignment horizontal="left" wrapText="1"/>
    </xf>
    <xf numFmtId="0" fontId="5" fillId="0" borderId="22" xfId="0" applyFont="1" applyFill="1" applyBorder="1" applyAlignment="1">
      <alignment horizontal="left" wrapText="1"/>
    </xf>
    <xf numFmtId="0" fontId="5" fillId="0" borderId="24" xfId="0" applyFont="1" applyFill="1" applyBorder="1" applyAlignment="1">
      <alignment horizontal="left" wrapText="1"/>
    </xf>
    <xf numFmtId="0" fontId="5" fillId="0" borderId="0" xfId="0" applyFont="1" applyFill="1" applyBorder="1" applyAlignment="1">
      <alignment horizontal="left" wrapText="1"/>
    </xf>
    <xf numFmtId="184" fontId="5" fillId="0" borderId="24" xfId="0" applyNumberFormat="1" applyFont="1" applyFill="1" applyBorder="1" applyAlignment="1">
      <alignment horizontal="center" vertical="center" wrapText="1"/>
    </xf>
    <xf numFmtId="184" fontId="5" fillId="0" borderId="25" xfId="0" applyNumberFormat="1" applyFont="1" applyFill="1" applyBorder="1" applyAlignment="1">
      <alignment horizontal="center" vertical="center" wrapText="1"/>
    </xf>
    <xf numFmtId="185" fontId="5" fillId="0" borderId="24" xfId="0" applyNumberFormat="1" applyFont="1" applyFill="1" applyBorder="1" applyAlignment="1">
      <alignment horizontal="left" wrapText="1"/>
    </xf>
    <xf numFmtId="185" fontId="5" fillId="0" borderId="25" xfId="0" applyNumberFormat="1" applyFont="1" applyFill="1" applyBorder="1" applyAlignment="1">
      <alignment horizontal="left" wrapText="1"/>
    </xf>
    <xf numFmtId="190" fontId="6" fillId="0" borderId="22" xfId="0" applyNumberFormat="1" applyFont="1" applyFill="1" applyBorder="1" applyAlignment="1">
      <alignment horizontal="left" vertical="center" wrapText="1"/>
    </xf>
    <xf numFmtId="0" fontId="5" fillId="0" borderId="22" xfId="0" applyFont="1" applyFill="1" applyBorder="1" applyAlignment="1">
      <alignment horizontal="justify" vertical="center" wrapText="1"/>
    </xf>
    <xf numFmtId="0" fontId="5" fillId="0" borderId="23" xfId="0" applyFont="1" applyFill="1" applyBorder="1" applyAlignment="1">
      <alignment horizontal="justify" vertical="center" wrapText="1"/>
    </xf>
    <xf numFmtId="185" fontId="5" fillId="0" borderId="0" xfId="0" applyNumberFormat="1" applyFont="1" applyFill="1" applyBorder="1" applyAlignment="1">
      <alignment horizontal="center" vertical="center" wrapText="1"/>
    </xf>
    <xf numFmtId="0" fontId="2" fillId="43" borderId="22"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190" fontId="5" fillId="0" borderId="24" xfId="0" applyNumberFormat="1" applyFont="1" applyFill="1" applyBorder="1" applyAlignment="1">
      <alignment horizontal="center" vertical="center" wrapText="1"/>
    </xf>
    <xf numFmtId="190" fontId="5" fillId="0" borderId="25" xfId="0" applyNumberFormat="1" applyFont="1" applyFill="1" applyBorder="1" applyAlignment="1">
      <alignment horizontal="center" vertical="center" wrapText="1"/>
    </xf>
    <xf numFmtId="0" fontId="5" fillId="0" borderId="24" xfId="0" applyFont="1" applyFill="1" applyBorder="1" applyAlignment="1">
      <alignment horizontal="justify" vertical="center" wrapText="1"/>
    </xf>
    <xf numFmtId="0" fontId="5" fillId="0" borderId="25" xfId="0" applyFont="1" applyFill="1" applyBorder="1" applyAlignment="1">
      <alignment horizontal="justify" vertical="center" wrapText="1"/>
    </xf>
    <xf numFmtId="190" fontId="5" fillId="0" borderId="0" xfId="0" applyNumberFormat="1" applyFont="1" applyFill="1" applyBorder="1" applyAlignment="1">
      <alignment horizontal="center" vertical="center" wrapText="1"/>
    </xf>
    <xf numFmtId="0" fontId="5" fillId="33" borderId="0" xfId="0" applyFont="1" applyFill="1" applyAlignment="1">
      <alignment horizontal="left" vertical="center" wrapText="1"/>
    </xf>
    <xf numFmtId="0" fontId="52" fillId="33" borderId="0" xfId="0" applyFont="1" applyFill="1" applyAlignment="1">
      <alignment horizontal="left" vertical="center" wrapText="1"/>
    </xf>
    <xf numFmtId="0" fontId="52" fillId="33" borderId="0" xfId="0" applyFont="1" applyFill="1" applyAlignment="1">
      <alignment vertical="center" wrapText="1"/>
    </xf>
    <xf numFmtId="0" fontId="5" fillId="33" borderId="0" xfId="0" applyFont="1" applyFill="1" applyAlignment="1">
      <alignment horizontal="left" vertical="center" wrapText="1" indent="1"/>
    </xf>
    <xf numFmtId="0" fontId="2" fillId="0" borderId="24"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5" xfId="0" applyFont="1" applyFill="1" applyBorder="1" applyAlignment="1">
      <alignment horizontal="justify" vertical="center" wrapText="1"/>
    </xf>
    <xf numFmtId="184" fontId="6" fillId="0" borderId="22" xfId="0" applyNumberFormat="1" applyFont="1" applyFill="1" applyBorder="1" applyAlignment="1">
      <alignment horizontal="distributed" vertical="center" wrapText="1"/>
    </xf>
    <xf numFmtId="184" fontId="6" fillId="0" borderId="32" xfId="0" applyNumberFormat="1" applyFont="1" applyFill="1" applyBorder="1" applyAlignment="1">
      <alignment horizontal="distributed" vertical="center" wrapText="1"/>
    </xf>
    <xf numFmtId="190" fontId="6" fillId="0" borderId="0" xfId="0" applyNumberFormat="1"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84" fillId="0" borderId="21" xfId="0" applyFont="1" applyFill="1" applyBorder="1" applyAlignment="1">
      <alignment horizontal="center" vertical="center" shrinkToFit="1"/>
    </xf>
    <xf numFmtId="0" fontId="83" fillId="0" borderId="21" xfId="0" applyFont="1" applyFill="1" applyBorder="1" applyAlignment="1">
      <alignment horizontal="center" vertical="center"/>
    </xf>
    <xf numFmtId="200" fontId="82" fillId="37" borderId="0" xfId="0" applyNumberFormat="1" applyFont="1" applyFill="1" applyAlignment="1">
      <alignment horizontal="left" vertical="center"/>
    </xf>
    <xf numFmtId="184" fontId="81" fillId="37" borderId="0" xfId="0" applyNumberFormat="1" applyFont="1" applyFill="1" applyAlignment="1">
      <alignment horizontal="distributed" vertical="center"/>
    </xf>
    <xf numFmtId="0" fontId="83" fillId="37" borderId="0" xfId="0" applyFont="1" applyFill="1" applyAlignment="1">
      <alignment horizontal="right" vertical="center"/>
    </xf>
    <xf numFmtId="0" fontId="60" fillId="37" borderId="0" xfId="0" applyFont="1" applyFill="1" applyAlignment="1">
      <alignment horizontal="center" vertical="center"/>
    </xf>
    <xf numFmtId="0" fontId="65" fillId="37" borderId="0" xfId="0" applyFont="1" applyFill="1" applyAlignment="1">
      <alignment horizontal="center" vertical="center"/>
    </xf>
    <xf numFmtId="0" fontId="83" fillId="37" borderId="0" xfId="0" applyFont="1" applyFill="1" applyBorder="1" applyAlignment="1">
      <alignment horizontal="center"/>
    </xf>
    <xf numFmtId="0" fontId="83" fillId="37" borderId="32" xfId="0" applyFont="1" applyFill="1" applyBorder="1" applyAlignment="1">
      <alignment horizontal="center"/>
    </xf>
    <xf numFmtId="0" fontId="84" fillId="37" borderId="0" xfId="0" applyFont="1" applyFill="1" applyBorder="1" applyAlignment="1">
      <alignment horizontal="center"/>
    </xf>
    <xf numFmtId="0" fontId="84" fillId="37" borderId="32" xfId="0" applyFont="1" applyFill="1" applyBorder="1" applyAlignment="1">
      <alignment horizontal="center"/>
    </xf>
    <xf numFmtId="0" fontId="83" fillId="37" borderId="0" xfId="0" applyFont="1" applyFill="1" applyBorder="1" applyAlignment="1">
      <alignment horizontal="center" vertical="center"/>
    </xf>
    <xf numFmtId="0" fontId="84" fillId="37" borderId="22" xfId="0" applyFont="1" applyFill="1" applyBorder="1" applyAlignment="1">
      <alignment vertical="center" wrapText="1"/>
    </xf>
    <xf numFmtId="0" fontId="84" fillId="37" borderId="0" xfId="0" applyFont="1" applyFill="1" applyBorder="1" applyAlignment="1">
      <alignment vertical="center" wrapText="1"/>
    </xf>
    <xf numFmtId="0" fontId="83" fillId="0" borderId="29" xfId="0" applyFont="1" applyFill="1" applyBorder="1" applyAlignment="1">
      <alignment horizontal="center" vertical="center"/>
    </xf>
    <xf numFmtId="0" fontId="83" fillId="0" borderId="22" xfId="0" applyFont="1" applyFill="1" applyBorder="1" applyAlignment="1">
      <alignment horizontal="center" vertical="center"/>
    </xf>
    <xf numFmtId="0" fontId="83" fillId="0" borderId="23" xfId="0" applyFont="1" applyFill="1" applyBorder="1" applyAlignment="1">
      <alignment horizontal="center" vertical="center"/>
    </xf>
    <xf numFmtId="0" fontId="83" fillId="0" borderId="24" xfId="0" applyFont="1" applyFill="1" applyBorder="1" applyAlignment="1">
      <alignment horizontal="center" vertical="center"/>
    </xf>
    <xf numFmtId="0" fontId="83" fillId="0" borderId="0" xfId="0" applyFont="1" applyFill="1" applyBorder="1" applyAlignment="1">
      <alignment horizontal="center" vertical="center"/>
    </xf>
    <xf numFmtId="0" fontId="83" fillId="0" borderId="25" xfId="0" applyFont="1" applyFill="1" applyBorder="1" applyAlignment="1">
      <alignment horizontal="center" vertical="center"/>
    </xf>
    <xf numFmtId="0" fontId="84" fillId="0" borderId="29" xfId="0" applyFont="1" applyFill="1" applyBorder="1" applyAlignment="1">
      <alignment horizontal="center" vertical="center" shrinkToFit="1"/>
    </xf>
    <xf numFmtId="0" fontId="84" fillId="0" borderId="22" xfId="0" applyFont="1" applyFill="1" applyBorder="1" applyAlignment="1">
      <alignment horizontal="center" vertical="center" shrinkToFit="1"/>
    </xf>
    <xf numFmtId="0" fontId="84" fillId="0" borderId="23" xfId="0" applyFont="1" applyFill="1" applyBorder="1" applyAlignment="1">
      <alignment horizontal="center" vertical="center" shrinkToFit="1"/>
    </xf>
    <xf numFmtId="0" fontId="84" fillId="0" borderId="24" xfId="0" applyFont="1" applyFill="1" applyBorder="1" applyAlignment="1">
      <alignment horizontal="center" vertical="center" shrinkToFit="1"/>
    </xf>
    <xf numFmtId="0" fontId="84" fillId="0" borderId="0" xfId="0" applyFont="1" applyFill="1" applyBorder="1" applyAlignment="1">
      <alignment horizontal="center" vertical="center" shrinkToFit="1"/>
    </xf>
    <xf numFmtId="0" fontId="84" fillId="0" borderId="25" xfId="0" applyFont="1" applyFill="1" applyBorder="1" applyAlignment="1">
      <alignment horizontal="center" vertical="center" shrinkToFit="1"/>
    </xf>
    <xf numFmtId="0" fontId="83" fillId="0" borderId="29" xfId="0" applyFont="1" applyFill="1" applyBorder="1" applyAlignment="1">
      <alignment horizontal="center" vertical="center" shrinkToFit="1"/>
    </xf>
    <xf numFmtId="0" fontId="83" fillId="0" borderId="22" xfId="0" applyFont="1" applyFill="1" applyBorder="1" applyAlignment="1">
      <alignment horizontal="center" vertical="center" shrinkToFit="1"/>
    </xf>
    <xf numFmtId="0" fontId="83" fillId="0" borderId="23" xfId="0" applyFont="1" applyFill="1" applyBorder="1" applyAlignment="1">
      <alignment horizontal="center" vertical="center" shrinkToFit="1"/>
    </xf>
    <xf numFmtId="0" fontId="83" fillId="0" borderId="31" xfId="0" applyFont="1" applyFill="1" applyBorder="1" applyAlignment="1">
      <alignment horizontal="center" vertical="center" shrinkToFit="1"/>
    </xf>
    <xf numFmtId="0" fontId="83" fillId="0" borderId="32" xfId="0" applyFont="1" applyFill="1" applyBorder="1" applyAlignment="1">
      <alignment horizontal="center" vertical="center" shrinkToFit="1"/>
    </xf>
    <xf numFmtId="0" fontId="83" fillId="0" borderId="27" xfId="0" applyFont="1" applyFill="1" applyBorder="1" applyAlignment="1">
      <alignment horizontal="center" vertical="center" shrinkToFit="1"/>
    </xf>
    <xf numFmtId="0" fontId="83" fillId="0" borderId="31" xfId="0" applyFont="1" applyFill="1" applyBorder="1" applyAlignment="1">
      <alignment horizontal="center" vertical="center"/>
    </xf>
    <xf numFmtId="0" fontId="83" fillId="0" borderId="32" xfId="0" applyFont="1" applyFill="1" applyBorder="1" applyAlignment="1">
      <alignment horizontal="center" vertical="center"/>
    </xf>
    <xf numFmtId="0" fontId="83" fillId="0" borderId="27" xfId="0" applyFont="1" applyFill="1" applyBorder="1" applyAlignment="1">
      <alignment horizontal="center" vertical="center"/>
    </xf>
    <xf numFmtId="0" fontId="83" fillId="37" borderId="24" xfId="0" applyFont="1" applyFill="1" applyBorder="1" applyAlignment="1">
      <alignment horizontal="center" vertical="center"/>
    </xf>
    <xf numFmtId="0" fontId="83" fillId="37" borderId="31" xfId="0" applyFont="1" applyFill="1" applyBorder="1" applyAlignment="1">
      <alignment horizontal="center" vertical="center"/>
    </xf>
    <xf numFmtId="0" fontId="83" fillId="37" borderId="32" xfId="0" applyFont="1" applyFill="1" applyBorder="1" applyAlignment="1">
      <alignment horizontal="center" vertical="center"/>
    </xf>
    <xf numFmtId="0" fontId="22" fillId="37" borderId="52" xfId="0" applyFont="1" applyFill="1" applyBorder="1" applyAlignment="1">
      <alignment horizontal="center" vertical="center"/>
    </xf>
    <xf numFmtId="0" fontId="22" fillId="37" borderId="93" xfId="0" applyFont="1" applyFill="1" applyBorder="1" applyAlignment="1">
      <alignment horizontal="center" vertical="center"/>
    </xf>
    <xf numFmtId="0" fontId="22" fillId="37" borderId="26" xfId="0" applyFont="1" applyFill="1" applyBorder="1" applyAlignment="1">
      <alignment horizontal="center" vertical="center"/>
    </xf>
    <xf numFmtId="0" fontId="83" fillId="37" borderId="25" xfId="0" applyFont="1" applyFill="1" applyBorder="1" applyAlignment="1">
      <alignment horizontal="center" vertical="center"/>
    </xf>
    <xf numFmtId="0" fontId="83" fillId="37" borderId="27" xfId="0" applyFont="1" applyFill="1" applyBorder="1" applyAlignment="1">
      <alignment horizontal="center" vertical="center"/>
    </xf>
    <xf numFmtId="0" fontId="63" fillId="40" borderId="0" xfId="43" applyFont="1" applyFill="1" applyAlignment="1" applyProtection="1">
      <alignment horizontal="center" vertical="center"/>
      <protection/>
    </xf>
    <xf numFmtId="0" fontId="62" fillId="35" borderId="0" xfId="0" applyFont="1" applyFill="1" applyAlignment="1">
      <alignment horizontal="left" vertical="center" wrapText="1"/>
    </xf>
    <xf numFmtId="192" fontId="83" fillId="0" borderId="22" xfId="0" applyNumberFormat="1" applyFont="1" applyFill="1" applyBorder="1" applyAlignment="1">
      <alignment horizontal="left" vertical="center"/>
    </xf>
    <xf numFmtId="192" fontId="83" fillId="0" borderId="32" xfId="0" applyNumberFormat="1" applyFont="1" applyFill="1" applyBorder="1" applyAlignment="1">
      <alignment horizontal="left" vertical="center"/>
    </xf>
    <xf numFmtId="184" fontId="83" fillId="0" borderId="29" xfId="0" applyNumberFormat="1" applyFont="1" applyFill="1" applyBorder="1" applyAlignment="1">
      <alignment horizontal="right" vertical="center"/>
    </xf>
    <xf numFmtId="184" fontId="83" fillId="0" borderId="22" xfId="0" applyNumberFormat="1" applyFont="1" applyFill="1" applyBorder="1" applyAlignment="1">
      <alignment horizontal="right" vertical="center"/>
    </xf>
    <xf numFmtId="184" fontId="83" fillId="0" borderId="31" xfId="0" applyNumberFormat="1" applyFont="1" applyFill="1" applyBorder="1" applyAlignment="1">
      <alignment horizontal="right" vertical="center"/>
    </xf>
    <xf numFmtId="184" fontId="83" fillId="0" borderId="32" xfId="0" applyNumberFormat="1" applyFont="1" applyFill="1" applyBorder="1" applyAlignment="1">
      <alignment horizontal="right" vertical="center"/>
    </xf>
    <xf numFmtId="183" fontId="83" fillId="0" borderId="22" xfId="0" applyNumberFormat="1" applyFont="1" applyFill="1" applyBorder="1" applyAlignment="1">
      <alignment horizontal="left" vertical="center"/>
    </xf>
    <xf numFmtId="183" fontId="83" fillId="0" borderId="23" xfId="0" applyNumberFormat="1" applyFont="1" applyFill="1" applyBorder="1" applyAlignment="1">
      <alignment horizontal="left" vertical="center"/>
    </xf>
    <xf numFmtId="183" fontId="83" fillId="0" borderId="32" xfId="0" applyNumberFormat="1" applyFont="1" applyFill="1" applyBorder="1" applyAlignment="1">
      <alignment horizontal="left" vertical="center"/>
    </xf>
    <xf numFmtId="183" fontId="83" fillId="0" borderId="27" xfId="0" applyNumberFormat="1" applyFont="1" applyFill="1" applyBorder="1" applyAlignment="1">
      <alignment horizontal="left" vertical="center"/>
    </xf>
    <xf numFmtId="183" fontId="83" fillId="0" borderId="22" xfId="0" applyNumberFormat="1" applyFont="1" applyFill="1" applyBorder="1" applyAlignment="1">
      <alignment horizontal="right" vertical="center"/>
    </xf>
    <xf numFmtId="183" fontId="83" fillId="0" borderId="32" xfId="0" applyNumberFormat="1" applyFont="1" applyFill="1" applyBorder="1" applyAlignment="1">
      <alignment horizontal="right" vertical="center"/>
    </xf>
    <xf numFmtId="0" fontId="83" fillId="0" borderId="22" xfId="0" applyNumberFormat="1" applyFont="1" applyFill="1" applyBorder="1" applyAlignment="1">
      <alignment horizontal="center" vertical="center"/>
    </xf>
    <xf numFmtId="0" fontId="83" fillId="0" borderId="32" xfId="0" applyNumberFormat="1" applyFont="1" applyFill="1" applyBorder="1" applyAlignment="1">
      <alignment horizontal="center" vertical="center"/>
    </xf>
    <xf numFmtId="0" fontId="64" fillId="37" borderId="0" xfId="0" applyFont="1" applyFill="1" applyAlignment="1">
      <alignment horizontal="distributed" vertical="center"/>
    </xf>
    <xf numFmtId="0" fontId="60" fillId="37" borderId="21" xfId="0" applyFont="1" applyFill="1" applyBorder="1" applyAlignment="1">
      <alignment horizontal="center" vertical="center"/>
    </xf>
    <xf numFmtId="0" fontId="65" fillId="0" borderId="94" xfId="0" applyFont="1" applyFill="1" applyBorder="1" applyAlignment="1">
      <alignment horizontal="left" vertical="center" wrapText="1"/>
    </xf>
    <xf numFmtId="0" fontId="65" fillId="0" borderId="42" xfId="0" applyFont="1" applyFill="1" applyBorder="1" applyAlignment="1">
      <alignment horizontal="left" vertical="center" wrapText="1"/>
    </xf>
    <xf numFmtId="0" fontId="65" fillId="0" borderId="43" xfId="0" applyFont="1" applyFill="1" applyBorder="1" applyAlignment="1">
      <alignment horizontal="left" vertical="center" wrapText="1"/>
    </xf>
    <xf numFmtId="0" fontId="65" fillId="0" borderId="44"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25" xfId="0" applyFont="1" applyFill="1" applyBorder="1" applyAlignment="1">
      <alignment horizontal="left" vertical="center" wrapText="1"/>
    </xf>
    <xf numFmtId="0" fontId="65" fillId="0" borderId="46" xfId="0" applyFont="1" applyFill="1" applyBorder="1" applyAlignment="1">
      <alignment horizontal="left" vertical="center" wrapText="1"/>
    </xf>
    <xf numFmtId="0" fontId="65" fillId="0" borderId="39" xfId="0" applyFont="1" applyFill="1" applyBorder="1" applyAlignment="1">
      <alignment horizontal="left" vertical="center" wrapText="1"/>
    </xf>
    <xf numFmtId="0" fontId="65" fillId="0" borderId="45" xfId="0" applyFont="1" applyFill="1" applyBorder="1" applyAlignment="1">
      <alignment horizontal="left" vertical="center" wrapText="1"/>
    </xf>
    <xf numFmtId="0" fontId="60" fillId="0" borderId="41"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5" fillId="0" borderId="33" xfId="0" applyFont="1" applyFill="1" applyBorder="1" applyAlignment="1">
      <alignment horizontal="center" vertical="center" wrapText="1"/>
    </xf>
    <xf numFmtId="0" fontId="65" fillId="0" borderId="95" xfId="0" applyFont="1" applyFill="1" applyBorder="1" applyAlignment="1">
      <alignment horizontal="center" vertical="center" wrapText="1"/>
    </xf>
    <xf numFmtId="0" fontId="65" fillId="0" borderId="96" xfId="0" applyFont="1" applyFill="1" applyBorder="1" applyAlignment="1">
      <alignment horizontal="center" vertical="center" wrapText="1"/>
    </xf>
    <xf numFmtId="0" fontId="65" fillId="0" borderId="97" xfId="0" applyFont="1" applyFill="1" applyBorder="1" applyAlignment="1">
      <alignment horizontal="center" vertical="center" wrapText="1"/>
    </xf>
    <xf numFmtId="0" fontId="60" fillId="0" borderId="41"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47" xfId="0" applyFont="1" applyFill="1" applyBorder="1" applyAlignment="1">
      <alignment horizontal="center" vertical="center"/>
    </xf>
    <xf numFmtId="0" fontId="60" fillId="0" borderId="96" xfId="0" applyFont="1" applyFill="1" applyBorder="1" applyAlignment="1">
      <alignment horizontal="center" vertical="center"/>
    </xf>
    <xf numFmtId="0" fontId="75" fillId="0" borderId="94" xfId="0" applyFont="1" applyFill="1" applyBorder="1" applyAlignment="1">
      <alignment horizontal="left" vertical="center" wrapText="1"/>
    </xf>
    <xf numFmtId="0" fontId="75" fillId="0" borderId="42" xfId="0" applyFont="1" applyFill="1" applyBorder="1" applyAlignment="1">
      <alignment horizontal="left" vertical="center" wrapText="1"/>
    </xf>
    <xf numFmtId="0" fontId="75" fillId="0" borderId="43" xfId="0" applyFont="1" applyFill="1" applyBorder="1" applyAlignment="1">
      <alignment horizontal="left" vertical="center" wrapText="1"/>
    </xf>
    <xf numFmtId="0" fontId="75" fillId="0" borderId="44"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75" fillId="0" borderId="25" xfId="0" applyFont="1" applyFill="1" applyBorder="1" applyAlignment="1">
      <alignment horizontal="left" vertical="center" wrapText="1"/>
    </xf>
    <xf numFmtId="0" fontId="75" fillId="0" borderId="46" xfId="0" applyFont="1" applyFill="1" applyBorder="1" applyAlignment="1">
      <alignment horizontal="left" vertical="center" wrapText="1"/>
    </xf>
    <xf numFmtId="0" fontId="75" fillId="0" borderId="39"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65" fillId="0" borderId="94" xfId="0" applyFont="1" applyBorder="1" applyAlignment="1">
      <alignment horizontal="left" vertical="center" wrapText="1"/>
    </xf>
    <xf numFmtId="0" fontId="65" fillId="0" borderId="42" xfId="0" applyFont="1" applyBorder="1" applyAlignment="1">
      <alignment horizontal="left" vertical="center" wrapText="1"/>
    </xf>
    <xf numFmtId="0" fontId="65" fillId="0" borderId="34" xfId="0" applyFont="1" applyBorder="1" applyAlignment="1">
      <alignment horizontal="left" vertical="center" wrapText="1"/>
    </xf>
    <xf numFmtId="0" fontId="65" fillId="0" borderId="44" xfId="0" applyFont="1" applyBorder="1" applyAlignment="1">
      <alignment horizontal="left" vertical="center"/>
    </xf>
    <xf numFmtId="0" fontId="65" fillId="0" borderId="46" xfId="0" applyFont="1" applyBorder="1" applyAlignment="1">
      <alignment horizontal="left" vertical="center"/>
    </xf>
    <xf numFmtId="0" fontId="72" fillId="0" borderId="0" xfId="0" applyFont="1" applyBorder="1" applyAlignment="1">
      <alignment horizontal="left" vertical="center" wrapText="1"/>
    </xf>
    <xf numFmtId="0" fontId="72" fillId="0" borderId="35" xfId="0" applyFont="1" applyBorder="1" applyAlignment="1">
      <alignment horizontal="left" vertical="center" wrapText="1"/>
    </xf>
    <xf numFmtId="0" fontId="72" fillId="0" borderId="39" xfId="0" applyFont="1" applyBorder="1" applyAlignment="1">
      <alignment horizontal="left" vertical="center" wrapText="1"/>
    </xf>
    <xf numFmtId="0" fontId="72" fillId="0" borderId="51" xfId="0" applyFont="1" applyBorder="1" applyAlignment="1">
      <alignment horizontal="left" vertical="center" wrapText="1"/>
    </xf>
    <xf numFmtId="0" fontId="60" fillId="0" borderId="40" xfId="0" applyFont="1" applyFill="1" applyBorder="1" applyAlignment="1">
      <alignment horizontal="center" vertical="center"/>
    </xf>
    <xf numFmtId="0" fontId="60" fillId="0" borderId="98" xfId="0" applyFont="1" applyFill="1" applyBorder="1" applyAlignment="1">
      <alignment horizontal="center" vertical="center"/>
    </xf>
    <xf numFmtId="0" fontId="65" fillId="0" borderId="33" xfId="0" applyFont="1" applyFill="1" applyBorder="1" applyAlignment="1">
      <alignment horizontal="center" vertical="center" shrinkToFit="1"/>
    </xf>
    <xf numFmtId="0" fontId="65" fillId="0" borderId="33" xfId="0" applyFont="1" applyFill="1" applyBorder="1" applyAlignment="1">
      <alignment horizontal="left" vertical="center" wrapText="1" shrinkToFit="1"/>
    </xf>
    <xf numFmtId="0" fontId="65" fillId="0" borderId="95" xfId="0" applyFont="1" applyFill="1" applyBorder="1" applyAlignment="1">
      <alignment horizontal="left" vertical="center" wrapText="1" shrinkToFit="1"/>
    </xf>
    <xf numFmtId="0" fontId="65" fillId="0" borderId="33" xfId="0" applyFont="1" applyBorder="1" applyAlignment="1">
      <alignment horizontal="left" vertical="center"/>
    </xf>
    <xf numFmtId="0" fontId="64" fillId="0" borderId="0" xfId="0" applyFont="1" applyFill="1" applyAlignment="1">
      <alignment horizontal="distributed" vertical="center"/>
    </xf>
    <xf numFmtId="0" fontId="22" fillId="0" borderId="5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26" xfId="0" applyFont="1" applyFill="1" applyBorder="1" applyAlignment="1">
      <alignment horizontal="center" vertical="center"/>
    </xf>
    <xf numFmtId="184" fontId="60" fillId="0" borderId="0" xfId="0" applyNumberFormat="1" applyFont="1" applyFill="1" applyAlignment="1">
      <alignment horizontal="distributed" vertical="center"/>
    </xf>
    <xf numFmtId="0" fontId="60" fillId="0" borderId="21" xfId="0" applyFont="1" applyFill="1" applyBorder="1" applyAlignment="1">
      <alignment horizontal="center" vertical="center"/>
    </xf>
    <xf numFmtId="0" fontId="60" fillId="0" borderId="98" xfId="0" applyFont="1" applyBorder="1" applyAlignment="1">
      <alignment horizontal="center" vertical="center"/>
    </xf>
    <xf numFmtId="0" fontId="60" fillId="0" borderId="99" xfId="0" applyFont="1" applyBorder="1" applyAlignment="1">
      <alignment horizontal="center" vertical="center"/>
    </xf>
    <xf numFmtId="0" fontId="60" fillId="0" borderId="0" xfId="0" applyFont="1" applyFill="1" applyAlignment="1">
      <alignment horizontal="center" vertical="center"/>
    </xf>
    <xf numFmtId="0" fontId="65" fillId="0" borderId="0" xfId="0" applyFont="1" applyFill="1" applyAlignment="1">
      <alignment horizontal="center" vertical="center"/>
    </xf>
    <xf numFmtId="200" fontId="60" fillId="0" borderId="0" xfId="0" applyNumberFormat="1" applyFont="1" applyFill="1" applyAlignment="1">
      <alignment horizontal="center" vertical="center"/>
    </xf>
    <xf numFmtId="0" fontId="60" fillId="0" borderId="0" xfId="0" applyFont="1" applyFill="1" applyBorder="1" applyAlignment="1">
      <alignment horizontal="center" vertical="center"/>
    </xf>
    <xf numFmtId="0" fontId="60" fillId="0" borderId="32" xfId="0" applyFont="1" applyFill="1" applyBorder="1" applyAlignment="1">
      <alignment horizontal="center" vertical="center"/>
    </xf>
    <xf numFmtId="0" fontId="65" fillId="0" borderId="22" xfId="0" applyFont="1" applyFill="1" applyBorder="1" applyAlignment="1">
      <alignment vertical="center" wrapText="1"/>
    </xf>
    <xf numFmtId="0" fontId="65" fillId="0" borderId="32" xfId="0" applyFont="1" applyFill="1" applyBorder="1" applyAlignment="1">
      <alignment vertical="center" wrapText="1"/>
    </xf>
    <xf numFmtId="0" fontId="65" fillId="0" borderId="0" xfId="0" applyFont="1" applyFill="1" applyBorder="1" applyAlignment="1">
      <alignment horizontal="center" vertical="center"/>
    </xf>
    <xf numFmtId="0" fontId="65" fillId="0" borderId="32" xfId="0" applyFont="1" applyFill="1" applyBorder="1" applyAlignment="1">
      <alignment horizontal="center" vertical="center"/>
    </xf>
    <xf numFmtId="0" fontId="65" fillId="0" borderId="95" xfId="0" applyFont="1" applyBorder="1" applyAlignment="1">
      <alignment horizontal="left" vertical="center"/>
    </xf>
    <xf numFmtId="0" fontId="65" fillId="0" borderId="34" xfId="0" applyFont="1" applyFill="1" applyBorder="1" applyAlignment="1">
      <alignment horizontal="left" vertical="center" wrapText="1"/>
    </xf>
    <xf numFmtId="0" fontId="65" fillId="0" borderId="51" xfId="0" applyFont="1" applyFill="1" applyBorder="1" applyAlignment="1">
      <alignment horizontal="left" vertical="center" wrapText="1"/>
    </xf>
    <xf numFmtId="0" fontId="65" fillId="0" borderId="0" xfId="0" applyFont="1" applyBorder="1" applyAlignment="1">
      <alignment horizontal="left" vertical="center" wrapText="1"/>
    </xf>
    <xf numFmtId="0" fontId="65" fillId="0" borderId="35" xfId="0" applyFont="1" applyBorder="1" applyAlignment="1">
      <alignment horizontal="left" vertical="center" wrapText="1"/>
    </xf>
    <xf numFmtId="0" fontId="65" fillId="0" borderId="39" xfId="0" applyFont="1" applyBorder="1" applyAlignment="1">
      <alignment horizontal="left" vertical="center" wrapText="1"/>
    </xf>
    <xf numFmtId="0" fontId="65" fillId="0" borderId="51" xfId="0" applyFont="1" applyBorder="1" applyAlignment="1">
      <alignment horizontal="left" vertical="center" wrapText="1"/>
    </xf>
    <xf numFmtId="199" fontId="20" fillId="34" borderId="32" xfId="0" applyNumberFormat="1" applyFont="1" applyFill="1" applyBorder="1" applyAlignment="1">
      <alignment horizontal="distributed" indent="2"/>
    </xf>
    <xf numFmtId="0" fontId="20" fillId="34" borderId="0" xfId="0" applyFont="1" applyFill="1" applyAlignment="1">
      <alignment horizontal="center"/>
    </xf>
    <xf numFmtId="0" fontId="20" fillId="34" borderId="0" xfId="0" applyFont="1" applyFill="1" applyAlignment="1">
      <alignment horizontal="left" indent="1"/>
    </xf>
    <xf numFmtId="0" fontId="19" fillId="34" borderId="0" xfId="0" applyFont="1" applyFill="1" applyAlignment="1">
      <alignment horizontal="center"/>
    </xf>
    <xf numFmtId="184" fontId="20" fillId="34" borderId="0" xfId="0" applyNumberFormat="1" applyFont="1" applyFill="1" applyAlignment="1">
      <alignment horizontal="right"/>
    </xf>
    <xf numFmtId="0" fontId="20" fillId="34" borderId="0" xfId="0" applyFont="1" applyFill="1" applyAlignment="1">
      <alignment horizontal="left"/>
    </xf>
    <xf numFmtId="14" fontId="20" fillId="34" borderId="0" xfId="0" applyNumberFormat="1" applyFont="1" applyFill="1" applyAlignment="1">
      <alignment horizontal="left" indent="1"/>
    </xf>
    <xf numFmtId="0" fontId="20" fillId="34" borderId="10" xfId="0" applyFont="1" applyFill="1" applyBorder="1" applyAlignment="1">
      <alignment horizontal="center"/>
    </xf>
    <xf numFmtId="0" fontId="20" fillId="34" borderId="11" xfId="0" applyFont="1" applyFill="1" applyBorder="1" applyAlignment="1">
      <alignment horizontal="center"/>
    </xf>
    <xf numFmtId="0" fontId="20" fillId="34" borderId="12" xfId="0" applyFont="1" applyFill="1" applyBorder="1" applyAlignment="1">
      <alignment horizontal="center"/>
    </xf>
    <xf numFmtId="192" fontId="20" fillId="34" borderId="0" xfId="0" applyNumberFormat="1" applyFont="1" applyFill="1" applyBorder="1" applyAlignment="1">
      <alignment horizontal="center" vertical="center"/>
    </xf>
    <xf numFmtId="192" fontId="20" fillId="34" borderId="0" xfId="0" applyNumberFormat="1" applyFont="1" applyFill="1" applyBorder="1" applyAlignment="1">
      <alignment horizontal="center"/>
    </xf>
    <xf numFmtId="184" fontId="20" fillId="34" borderId="24" xfId="0" applyNumberFormat="1" applyFont="1" applyFill="1" applyBorder="1" applyAlignment="1">
      <alignment horizontal="distributed" indent="3"/>
    </xf>
    <xf numFmtId="184" fontId="20" fillId="34" borderId="0" xfId="0" applyNumberFormat="1" applyFont="1" applyFill="1" applyBorder="1" applyAlignment="1">
      <alignment horizontal="distributed" indent="3"/>
    </xf>
    <xf numFmtId="184" fontId="20" fillId="34" borderId="24" xfId="0" applyNumberFormat="1" applyFont="1" applyFill="1" applyBorder="1" applyAlignment="1">
      <alignment horizontal="distributed" vertical="center" indent="3"/>
    </xf>
    <xf numFmtId="184" fontId="20" fillId="34" borderId="0" xfId="0" applyNumberFormat="1" applyFont="1" applyFill="1" applyBorder="1" applyAlignment="1">
      <alignment horizontal="distributed" vertical="center" indent="3"/>
    </xf>
    <xf numFmtId="0" fontId="21" fillId="34" borderId="0" xfId="0" applyFont="1" applyFill="1" applyAlignment="1">
      <alignment horizontal="center" vertical="top" wrapText="1"/>
    </xf>
    <xf numFmtId="0" fontId="20" fillId="34" borderId="0" xfId="0" applyFont="1" applyFill="1" applyAlignment="1">
      <alignment horizontal="distributed" indent="1"/>
    </xf>
    <xf numFmtId="0" fontId="20" fillId="34" borderId="0" xfId="0" applyFont="1" applyFill="1" applyAlignment="1">
      <alignment vertical="center" wrapText="1"/>
    </xf>
    <xf numFmtId="0" fontId="20" fillId="34" borderId="0" xfId="0" applyFont="1" applyFill="1" applyBorder="1" applyAlignment="1">
      <alignment horizontal="left" vertical="top" wrapText="1"/>
    </xf>
    <xf numFmtId="0" fontId="20" fillId="34" borderId="31" xfId="0" applyFont="1" applyFill="1" applyBorder="1" applyAlignment="1">
      <alignment horizontal="center"/>
    </xf>
    <xf numFmtId="0" fontId="20" fillId="34" borderId="32" xfId="0" applyFont="1" applyFill="1" applyBorder="1" applyAlignment="1">
      <alignment horizontal="center"/>
    </xf>
    <xf numFmtId="0" fontId="20" fillId="34" borderId="27" xfId="0" applyFont="1" applyFill="1" applyBorder="1" applyAlignment="1">
      <alignment horizontal="center"/>
    </xf>
    <xf numFmtId="0" fontId="20" fillId="34" borderId="29" xfId="0" applyFont="1" applyFill="1" applyBorder="1" applyAlignment="1">
      <alignment horizontal="center"/>
    </xf>
    <xf numFmtId="0" fontId="20" fillId="34" borderId="22" xfId="0" applyFont="1" applyFill="1" applyBorder="1" applyAlignment="1">
      <alignment horizontal="center"/>
    </xf>
    <xf numFmtId="0" fontId="20" fillId="34" borderId="23" xfId="0" applyFont="1" applyFill="1" applyBorder="1" applyAlignment="1">
      <alignment horizontal="center"/>
    </xf>
    <xf numFmtId="189" fontId="20" fillId="34" borderId="0" xfId="0" applyNumberFormat="1" applyFont="1" applyFill="1" applyBorder="1" applyAlignment="1">
      <alignment horizontal="distributed" indent="2"/>
    </xf>
    <xf numFmtId="0" fontId="20" fillId="34" borderId="10" xfId="0" applyFont="1" applyFill="1" applyBorder="1" applyAlignment="1">
      <alignment horizontal="center" vertical="center"/>
    </xf>
    <xf numFmtId="0" fontId="20" fillId="34" borderId="11" xfId="0" applyFont="1" applyFill="1" applyBorder="1" applyAlignment="1">
      <alignment horizontal="center" vertical="center"/>
    </xf>
    <xf numFmtId="0" fontId="20" fillId="34" borderId="12" xfId="0" applyFont="1" applyFill="1" applyBorder="1" applyAlignment="1">
      <alignment horizontal="center" vertical="center"/>
    </xf>
    <xf numFmtId="0" fontId="20" fillId="34" borderId="40" xfId="0" applyFont="1" applyFill="1" applyBorder="1" applyAlignment="1">
      <alignment horizontal="distributed" vertical="center" wrapText="1"/>
    </xf>
    <xf numFmtId="0" fontId="20" fillId="34" borderId="98" xfId="0" applyFont="1" applyFill="1" applyBorder="1" applyAlignment="1">
      <alignment horizontal="distributed" vertical="center"/>
    </xf>
    <xf numFmtId="0" fontId="20" fillId="34" borderId="99" xfId="0" applyFont="1" applyFill="1" applyBorder="1" applyAlignment="1">
      <alignment horizontal="distributed" vertical="center"/>
    </xf>
    <xf numFmtId="0" fontId="20" fillId="34" borderId="41" xfId="0" applyFont="1" applyFill="1" applyBorder="1" applyAlignment="1">
      <alignment horizontal="distributed" vertical="center"/>
    </xf>
    <xf numFmtId="0" fontId="20" fillId="34" borderId="33" xfId="0" applyFont="1" applyFill="1" applyBorder="1" applyAlignment="1">
      <alignment horizontal="distributed" vertical="center"/>
    </xf>
    <xf numFmtId="0" fontId="20" fillId="34" borderId="95" xfId="0" applyFont="1" applyFill="1" applyBorder="1" applyAlignment="1">
      <alignment horizontal="distributed" vertical="center"/>
    </xf>
    <xf numFmtId="0" fontId="20" fillId="34" borderId="47" xfId="0" applyFont="1" applyFill="1" applyBorder="1" applyAlignment="1">
      <alignment horizontal="distributed" vertical="center"/>
    </xf>
    <xf numFmtId="0" fontId="20" fillId="34" borderId="96" xfId="0" applyFont="1" applyFill="1" applyBorder="1" applyAlignment="1">
      <alignment horizontal="distributed" vertical="center"/>
    </xf>
    <xf numFmtId="0" fontId="20" fillId="34" borderId="97" xfId="0" applyFont="1" applyFill="1" applyBorder="1" applyAlignment="1">
      <alignment horizontal="distributed" vertical="center"/>
    </xf>
    <xf numFmtId="0" fontId="20" fillId="34" borderId="100" xfId="0" applyFont="1" applyFill="1" applyBorder="1" applyAlignment="1">
      <alignment horizontal="center" vertical="center"/>
    </xf>
    <xf numFmtId="0" fontId="20" fillId="34" borderId="101" xfId="0" applyFont="1" applyFill="1" applyBorder="1" applyAlignment="1">
      <alignment horizontal="center" vertical="center"/>
    </xf>
    <xf numFmtId="0" fontId="20" fillId="34" borderId="102" xfId="0" applyFont="1" applyFill="1" applyBorder="1" applyAlignment="1">
      <alignment horizontal="center" vertical="center"/>
    </xf>
    <xf numFmtId="0" fontId="20" fillId="34" borderId="103" xfId="0" applyFont="1" applyFill="1" applyBorder="1" applyAlignment="1">
      <alignment horizontal="center" vertical="center"/>
    </xf>
    <xf numFmtId="0" fontId="20" fillId="34" borderId="49" xfId="0" applyFont="1" applyFill="1" applyBorder="1" applyAlignment="1">
      <alignment horizontal="center" vertical="center"/>
    </xf>
    <xf numFmtId="0" fontId="20" fillId="34" borderId="104" xfId="0" applyFont="1" applyFill="1" applyBorder="1" applyAlignment="1">
      <alignment horizontal="center" vertical="center"/>
    </xf>
    <xf numFmtId="0" fontId="20" fillId="34" borderId="105" xfId="0" applyFont="1" applyFill="1" applyBorder="1" applyAlignment="1">
      <alignment horizontal="center" vertical="center"/>
    </xf>
    <xf numFmtId="0" fontId="20" fillId="34" borderId="106" xfId="0" applyFont="1" applyFill="1" applyBorder="1" applyAlignment="1">
      <alignment horizontal="center" vertical="center"/>
    </xf>
    <xf numFmtId="0" fontId="20" fillId="34" borderId="107" xfId="0" applyFont="1" applyFill="1" applyBorder="1" applyAlignment="1">
      <alignment horizontal="center" vertical="center"/>
    </xf>
    <xf numFmtId="0" fontId="20" fillId="34" borderId="0" xfId="0" applyFont="1" applyFill="1" applyAlignment="1">
      <alignment horizontal="center" vertical="center"/>
    </xf>
    <xf numFmtId="0" fontId="20" fillId="34" borderId="0" xfId="0" applyFont="1" applyFill="1" applyBorder="1" applyAlignment="1">
      <alignment horizontal="center" vertical="center"/>
    </xf>
    <xf numFmtId="184" fontId="20" fillId="34" borderId="0" xfId="0" applyNumberFormat="1" applyFont="1" applyFill="1" applyAlignment="1">
      <alignment horizontal="distributed" vertical="center" indent="1"/>
    </xf>
    <xf numFmtId="0" fontId="20" fillId="34" borderId="0" xfId="0" applyFont="1" applyFill="1" applyAlignment="1">
      <alignment horizontal="left" vertical="center"/>
    </xf>
    <xf numFmtId="14" fontId="21" fillId="34" borderId="0" xfId="0" applyNumberFormat="1" applyFont="1" applyFill="1" applyAlignment="1">
      <alignment horizontal="center" vertical="center"/>
    </xf>
    <xf numFmtId="0" fontId="21" fillId="34" borderId="0" xfId="0" applyFont="1" applyFill="1" applyAlignment="1">
      <alignment horizontal="center" vertical="center"/>
    </xf>
    <xf numFmtId="0" fontId="20" fillId="34" borderId="29" xfId="0" applyFont="1" applyFill="1" applyBorder="1" applyAlignment="1">
      <alignment horizontal="center" vertical="center" textRotation="255"/>
    </xf>
    <xf numFmtId="0" fontId="20" fillId="34" borderId="22" xfId="0" applyFont="1" applyFill="1" applyBorder="1" applyAlignment="1">
      <alignment horizontal="center" vertical="center" textRotation="255"/>
    </xf>
    <xf numFmtId="0" fontId="20" fillId="34" borderId="23" xfId="0" applyFont="1" applyFill="1" applyBorder="1" applyAlignment="1">
      <alignment horizontal="center" vertical="center" textRotation="255"/>
    </xf>
    <xf numFmtId="0" fontId="20" fillId="34" borderId="24" xfId="0" applyFont="1" applyFill="1" applyBorder="1" applyAlignment="1">
      <alignment horizontal="center" vertical="center" textRotation="255"/>
    </xf>
    <xf numFmtId="0" fontId="20" fillId="34" borderId="0" xfId="0" applyFont="1" applyFill="1" applyBorder="1" applyAlignment="1">
      <alignment horizontal="center" vertical="center" textRotation="255"/>
    </xf>
    <xf numFmtId="0" fontId="20" fillId="34" borderId="25" xfId="0" applyFont="1" applyFill="1" applyBorder="1" applyAlignment="1">
      <alignment horizontal="center" vertical="center" textRotation="255"/>
    </xf>
    <xf numFmtId="0" fontId="20" fillId="34" borderId="31" xfId="0" applyFont="1" applyFill="1" applyBorder="1" applyAlignment="1">
      <alignment horizontal="center" vertical="center" textRotation="255"/>
    </xf>
    <xf numFmtId="0" fontId="20" fillId="34" borderId="32" xfId="0" applyFont="1" applyFill="1" applyBorder="1" applyAlignment="1">
      <alignment horizontal="center" vertical="center" textRotation="255"/>
    </xf>
    <xf numFmtId="0" fontId="20" fillId="34" borderId="27" xfId="0" applyFont="1" applyFill="1" applyBorder="1" applyAlignment="1">
      <alignment horizontal="center" vertical="center" textRotation="255"/>
    </xf>
    <xf numFmtId="0" fontId="36" fillId="34" borderId="0" xfId="0" applyFont="1" applyFill="1" applyAlignment="1">
      <alignment horizontal="center" vertical="center"/>
    </xf>
    <xf numFmtId="0" fontId="37" fillId="34" borderId="0" xfId="0" applyFont="1" applyFill="1" applyBorder="1" applyAlignment="1">
      <alignment horizontal="distributed"/>
    </xf>
    <xf numFmtId="0" fontId="5" fillId="34" borderId="49" xfId="0" applyFont="1" applyFill="1" applyBorder="1" applyAlignment="1">
      <alignment horizontal="center" vertical="center"/>
    </xf>
    <xf numFmtId="184" fontId="20" fillId="34" borderId="48" xfId="0" applyNumberFormat="1" applyFont="1" applyFill="1" applyBorder="1" applyAlignment="1">
      <alignment horizontal="center" vertical="center"/>
    </xf>
    <xf numFmtId="184" fontId="20" fillId="34" borderId="49" xfId="0" applyNumberFormat="1" applyFont="1" applyFill="1" applyBorder="1" applyAlignment="1">
      <alignment horizontal="center" vertical="center"/>
    </xf>
    <xf numFmtId="0" fontId="20" fillId="34" borderId="48" xfId="0" applyFont="1" applyFill="1" applyBorder="1" applyAlignment="1">
      <alignment horizontal="left" vertical="center" indent="1"/>
    </xf>
    <xf numFmtId="0" fontId="20" fillId="34" borderId="49" xfId="0" applyFont="1" applyFill="1" applyBorder="1" applyAlignment="1">
      <alignment horizontal="left" vertical="center" indent="1"/>
    </xf>
    <xf numFmtId="0" fontId="20" fillId="34" borderId="104" xfId="0" applyFont="1" applyFill="1" applyBorder="1" applyAlignment="1">
      <alignment horizontal="left" vertical="center" indent="1"/>
    </xf>
    <xf numFmtId="0" fontId="20" fillId="34" borderId="108" xfId="0" applyFont="1" applyFill="1" applyBorder="1" applyAlignment="1">
      <alignment horizontal="left" vertical="center" indent="1"/>
    </xf>
    <xf numFmtId="0" fontId="20" fillId="34" borderId="101" xfId="0" applyFont="1" applyFill="1" applyBorder="1" applyAlignment="1">
      <alignment horizontal="left" vertical="center" indent="1"/>
    </xf>
    <xf numFmtId="0" fontId="20" fillId="34" borderId="102" xfId="0" applyFont="1" applyFill="1" applyBorder="1" applyAlignment="1">
      <alignment horizontal="left" vertical="center" indent="1"/>
    </xf>
    <xf numFmtId="0" fontId="20" fillId="34" borderId="49" xfId="0" applyFont="1" applyFill="1" applyBorder="1" applyAlignment="1">
      <alignment horizontal="distributed" vertical="center" indent="1"/>
    </xf>
    <xf numFmtId="0" fontId="20" fillId="34" borderId="29" xfId="0" applyFont="1" applyFill="1" applyBorder="1" applyAlignment="1">
      <alignment horizontal="distributed" vertical="center" wrapText="1"/>
    </xf>
    <xf numFmtId="0" fontId="20" fillId="34" borderId="22" xfId="0" applyFont="1" applyFill="1" applyBorder="1" applyAlignment="1">
      <alignment horizontal="distributed" vertical="center" wrapText="1"/>
    </xf>
    <xf numFmtId="0" fontId="20" fillId="34" borderId="23" xfId="0" applyFont="1" applyFill="1" applyBorder="1" applyAlignment="1">
      <alignment horizontal="distributed" vertical="center"/>
    </xf>
    <xf numFmtId="0" fontId="20" fillId="34" borderId="24" xfId="0" applyFont="1" applyFill="1" applyBorder="1" applyAlignment="1">
      <alignment horizontal="distributed" vertical="center"/>
    </xf>
    <xf numFmtId="0" fontId="20" fillId="34" borderId="0" xfId="0" applyFont="1" applyFill="1" applyBorder="1" applyAlignment="1">
      <alignment horizontal="distributed" vertical="center"/>
    </xf>
    <xf numFmtId="0" fontId="20" fillId="34" borderId="25" xfId="0" applyFont="1" applyFill="1" applyBorder="1" applyAlignment="1">
      <alignment horizontal="distributed" vertical="center"/>
    </xf>
    <xf numFmtId="0" fontId="20" fillId="34" borderId="31" xfId="0" applyFont="1" applyFill="1" applyBorder="1" applyAlignment="1">
      <alignment horizontal="distributed" vertical="center"/>
    </xf>
    <xf numFmtId="0" fontId="20" fillId="34" borderId="32" xfId="0" applyFont="1" applyFill="1" applyBorder="1" applyAlignment="1">
      <alignment horizontal="distributed" vertical="center"/>
    </xf>
    <xf numFmtId="0" fontId="20" fillId="34" borderId="27" xfId="0" applyFont="1" applyFill="1" applyBorder="1" applyAlignment="1">
      <alignment horizontal="distributed" vertical="center"/>
    </xf>
    <xf numFmtId="0" fontId="29" fillId="34" borderId="109" xfId="0" applyFont="1" applyFill="1" applyBorder="1" applyAlignment="1">
      <alignment horizontal="left" vertical="top" wrapText="1"/>
    </xf>
    <xf numFmtId="0" fontId="29" fillId="34" borderId="42" xfId="0" applyFont="1" applyFill="1" applyBorder="1" applyAlignment="1">
      <alignment horizontal="left" vertical="top" wrapText="1"/>
    </xf>
    <xf numFmtId="0" fontId="29" fillId="34" borderId="43" xfId="0" applyFont="1" applyFill="1" applyBorder="1" applyAlignment="1">
      <alignment horizontal="left" vertical="top" wrapText="1"/>
    </xf>
    <xf numFmtId="0" fontId="29" fillId="34" borderId="24" xfId="0" applyFont="1" applyFill="1" applyBorder="1" applyAlignment="1">
      <alignment horizontal="left" vertical="top" wrapText="1"/>
    </xf>
    <xf numFmtId="0" fontId="29" fillId="34" borderId="0" xfId="0" applyFont="1" applyFill="1" applyBorder="1" applyAlignment="1">
      <alignment horizontal="left" vertical="top" wrapText="1"/>
    </xf>
    <xf numFmtId="0" fontId="29" fillId="34" borderId="25" xfId="0" applyFont="1" applyFill="1" applyBorder="1" applyAlignment="1">
      <alignment horizontal="left" vertical="top" wrapText="1"/>
    </xf>
    <xf numFmtId="0" fontId="29" fillId="34" borderId="31" xfId="0" applyFont="1" applyFill="1" applyBorder="1" applyAlignment="1">
      <alignment horizontal="left" vertical="top" wrapText="1"/>
    </xf>
    <xf numFmtId="0" fontId="29" fillId="34" borderId="32" xfId="0" applyFont="1" applyFill="1" applyBorder="1" applyAlignment="1">
      <alignment horizontal="left" vertical="top" wrapText="1"/>
    </xf>
    <xf numFmtId="0" fontId="29" fillId="34" borderId="27" xfId="0" applyFont="1" applyFill="1" applyBorder="1" applyAlignment="1">
      <alignment horizontal="left" vertical="top" wrapText="1"/>
    </xf>
    <xf numFmtId="0" fontId="5" fillId="34" borderId="104" xfId="0" applyFont="1" applyFill="1" applyBorder="1" applyAlignment="1">
      <alignment horizontal="center" vertical="center"/>
    </xf>
    <xf numFmtId="0" fontId="5" fillId="34" borderId="0" xfId="0" applyFont="1" applyFill="1" applyAlignment="1">
      <alignment horizontal="center"/>
    </xf>
    <xf numFmtId="184" fontId="5" fillId="34" borderId="0" xfId="0" applyNumberFormat="1" applyFont="1" applyFill="1" applyAlignment="1">
      <alignment horizontal="distributed"/>
    </xf>
    <xf numFmtId="0" fontId="5" fillId="34" borderId="0" xfId="0" applyFont="1" applyFill="1" applyAlignment="1">
      <alignment horizontal="left"/>
    </xf>
    <xf numFmtId="0" fontId="78" fillId="40" borderId="0" xfId="43" applyFont="1" applyFill="1" applyAlignment="1" applyProtection="1">
      <alignment horizontal="center" vertical="center"/>
      <protection/>
    </xf>
    <xf numFmtId="197" fontId="5" fillId="34" borderId="0" xfId="0" applyNumberFormat="1" applyFont="1" applyFill="1" applyAlignment="1">
      <alignment horizontal="center" vertical="center"/>
    </xf>
    <xf numFmtId="0" fontId="5" fillId="34" borderId="0" xfId="0" applyFont="1" applyFill="1" applyAlignment="1">
      <alignment horizontal="left" vertical="top" wrapText="1"/>
    </xf>
    <xf numFmtId="0" fontId="10" fillId="34" borderId="0" xfId="0" applyFont="1" applyFill="1" applyAlignment="1">
      <alignment horizontal="center" shrinkToFit="1"/>
    </xf>
    <xf numFmtId="14" fontId="5" fillId="34" borderId="0" xfId="0" applyNumberFormat="1" applyFont="1" applyFill="1" applyAlignment="1">
      <alignment horizontal="center"/>
    </xf>
    <xf numFmtId="0" fontId="5" fillId="34" borderId="0" xfId="0" applyFont="1" applyFill="1" applyAlignment="1">
      <alignment horizontal="center" vertical="center"/>
    </xf>
    <xf numFmtId="0" fontId="66" fillId="0" borderId="10"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184" fontId="69" fillId="0" borderId="0" xfId="0" applyNumberFormat="1" applyFont="1" applyFill="1" applyAlignment="1">
      <alignment horizontal="right" vertical="center"/>
    </xf>
    <xf numFmtId="0" fontId="66" fillId="0" borderId="29" xfId="0" applyFont="1" applyFill="1" applyBorder="1" applyAlignment="1">
      <alignment horizontal="center" vertical="center"/>
    </xf>
    <xf numFmtId="0" fontId="66" fillId="0" borderId="22" xfId="0" applyFont="1" applyFill="1" applyBorder="1" applyAlignment="1">
      <alignment horizontal="center" vertical="center"/>
    </xf>
    <xf numFmtId="0" fontId="66" fillId="0" borderId="23"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25" xfId="0" applyFont="1" applyFill="1" applyBorder="1" applyAlignment="1">
      <alignment horizontal="center" vertical="center"/>
    </xf>
    <xf numFmtId="0" fontId="66" fillId="0" borderId="31" xfId="0" applyFont="1" applyFill="1" applyBorder="1" applyAlignment="1">
      <alignment horizontal="center" vertical="center"/>
    </xf>
    <xf numFmtId="0" fontId="66" fillId="0" borderId="32" xfId="0" applyFont="1" applyFill="1" applyBorder="1" applyAlignment="1">
      <alignment horizontal="center" vertical="center"/>
    </xf>
    <xf numFmtId="0" fontId="66" fillId="0" borderId="27" xfId="0" applyFont="1" applyFill="1" applyBorder="1" applyAlignment="1">
      <alignment horizontal="center" vertical="center"/>
    </xf>
    <xf numFmtId="0" fontId="66" fillId="0" borderId="0" xfId="0" applyFont="1" applyFill="1" applyAlignment="1">
      <alignment horizontal="center" vertical="center"/>
    </xf>
    <xf numFmtId="0" fontId="70" fillId="0" borderId="0" xfId="0" applyFont="1" applyFill="1" applyAlignment="1">
      <alignment horizontal="center" vertical="center"/>
    </xf>
    <xf numFmtId="184" fontId="70" fillId="0" borderId="0" xfId="0" applyNumberFormat="1" applyFont="1" applyFill="1" applyBorder="1" applyAlignment="1">
      <alignment horizontal="center" vertical="center" wrapText="1"/>
    </xf>
    <xf numFmtId="192" fontId="70" fillId="0" borderId="0" xfId="0" applyNumberFormat="1" applyFont="1" applyFill="1" applyBorder="1" applyAlignment="1">
      <alignment horizontal="center" vertical="center" wrapText="1"/>
    </xf>
    <xf numFmtId="0" fontId="70" fillId="0" borderId="38" xfId="0" applyFont="1" applyFill="1" applyBorder="1" applyAlignment="1">
      <alignment horizontal="left" vertical="center" shrinkToFit="1"/>
    </xf>
    <xf numFmtId="0" fontId="68" fillId="0" borderId="0" xfId="0" applyFont="1" applyFill="1" applyAlignment="1">
      <alignment horizontal="center" vertical="center"/>
    </xf>
    <xf numFmtId="0" fontId="67" fillId="40" borderId="0" xfId="43" applyFont="1" applyFill="1" applyAlignment="1" applyProtection="1">
      <alignment horizontal="center" vertical="center"/>
      <protection/>
    </xf>
    <xf numFmtId="0" fontId="70" fillId="0" borderId="32" xfId="0" applyFont="1" applyFill="1" applyBorder="1" applyAlignment="1">
      <alignment horizontal="center" vertical="center"/>
    </xf>
    <xf numFmtId="188" fontId="70" fillId="0" borderId="0" xfId="0" applyNumberFormat="1" applyFont="1" applyFill="1" applyAlignment="1">
      <alignment horizontal="center" vertical="center"/>
    </xf>
    <xf numFmtId="0" fontId="70" fillId="0" borderId="32" xfId="0" applyFont="1" applyFill="1" applyBorder="1" applyAlignment="1">
      <alignment horizontal="left" vertical="center" shrinkToFit="1"/>
    </xf>
    <xf numFmtId="0" fontId="71" fillId="0" borderId="0" xfId="0" applyFont="1" applyFill="1" applyAlignment="1">
      <alignment horizontal="center" vertical="center"/>
    </xf>
    <xf numFmtId="0" fontId="66" fillId="0" borderId="22" xfId="0" applyFont="1" applyFill="1" applyBorder="1" applyAlignment="1">
      <alignment horizontal="left" vertical="center"/>
    </xf>
    <xf numFmtId="0" fontId="66" fillId="0" borderId="110" xfId="0" applyFont="1" applyFill="1" applyBorder="1" applyAlignment="1">
      <alignment horizontal="center" vertical="center"/>
    </xf>
    <xf numFmtId="0" fontId="66" fillId="0" borderId="70" xfId="0" applyFont="1" applyFill="1" applyBorder="1" applyAlignment="1">
      <alignment horizontal="center" vertical="center"/>
    </xf>
    <xf numFmtId="0" fontId="66" fillId="0" borderId="111" xfId="0" applyFont="1" applyFill="1" applyBorder="1" applyAlignment="1">
      <alignment horizontal="center" vertical="center"/>
    </xf>
    <xf numFmtId="0" fontId="66" fillId="0" borderId="112" xfId="0" applyFont="1" applyFill="1" applyBorder="1" applyAlignment="1">
      <alignment horizontal="center" vertical="center"/>
    </xf>
    <xf numFmtId="0" fontId="66" fillId="0" borderId="113" xfId="0" applyFont="1" applyFill="1" applyBorder="1" applyAlignment="1">
      <alignment horizontal="center" vertical="center"/>
    </xf>
    <xf numFmtId="0" fontId="70" fillId="0" borderId="29" xfId="0" applyFont="1" applyFill="1" applyBorder="1" applyAlignment="1">
      <alignment horizontal="center" vertical="center"/>
    </xf>
    <xf numFmtId="0" fontId="70" fillId="0" borderId="22" xfId="0" applyFont="1" applyFill="1" applyBorder="1" applyAlignment="1">
      <alignment horizontal="center" vertical="center"/>
    </xf>
    <xf numFmtId="0" fontId="70" fillId="0" borderId="23" xfId="0" applyFont="1" applyFill="1" applyBorder="1" applyAlignment="1">
      <alignment horizontal="center" vertical="center"/>
    </xf>
    <xf numFmtId="0" fontId="70" fillId="0" borderId="24"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25" xfId="0" applyFont="1" applyFill="1" applyBorder="1" applyAlignment="1">
      <alignment horizontal="center" vertical="center"/>
    </xf>
    <xf numFmtId="0" fontId="70" fillId="0" borderId="31" xfId="0" applyFont="1" applyFill="1" applyBorder="1" applyAlignment="1">
      <alignment horizontal="center" vertical="center"/>
    </xf>
    <xf numFmtId="0" fontId="70" fillId="0" borderId="27" xfId="0" applyFont="1" applyFill="1" applyBorder="1" applyAlignment="1">
      <alignment horizontal="center" vertical="center"/>
    </xf>
    <xf numFmtId="0" fontId="66" fillId="0" borderId="58" xfId="0" applyFont="1" applyFill="1" applyBorder="1" applyAlignment="1">
      <alignment horizontal="center" vertical="center"/>
    </xf>
    <xf numFmtId="0" fontId="66" fillId="0" borderId="114" xfId="0" applyFont="1" applyFill="1" applyBorder="1" applyAlignment="1">
      <alignment horizontal="center" vertical="center"/>
    </xf>
    <xf numFmtId="0" fontId="66" fillId="0" borderId="115" xfId="0" applyFont="1" applyFill="1" applyBorder="1" applyAlignment="1">
      <alignment horizontal="center" vertical="center"/>
    </xf>
    <xf numFmtId="0" fontId="70" fillId="0" borderId="26" xfId="0" applyFont="1" applyFill="1" applyBorder="1" applyAlignment="1">
      <alignment horizontal="center" vertical="center"/>
    </xf>
    <xf numFmtId="0" fontId="70" fillId="0" borderId="21" xfId="0" applyFont="1" applyFill="1" applyBorder="1" applyAlignment="1">
      <alignment horizontal="center" vertical="center"/>
    </xf>
    <xf numFmtId="0" fontId="70" fillId="0" borderId="12" xfId="0" applyFont="1" applyFill="1" applyBorder="1" applyAlignment="1">
      <alignment horizontal="center" vertical="center"/>
    </xf>
    <xf numFmtId="0" fontId="70" fillId="0" borderId="116" xfId="0" applyFont="1" applyFill="1" applyBorder="1" applyAlignment="1">
      <alignment horizontal="center" vertical="center"/>
    </xf>
    <xf numFmtId="0" fontId="66" fillId="0" borderId="57" xfId="0" applyFont="1" applyFill="1" applyBorder="1" applyAlignment="1">
      <alignment horizontal="center" vertical="center"/>
    </xf>
    <xf numFmtId="0" fontId="70" fillId="0" borderId="10" xfId="0" applyFont="1" applyFill="1" applyBorder="1" applyAlignment="1">
      <alignment horizontal="center" vertical="center"/>
    </xf>
    <xf numFmtId="0" fontId="70" fillId="0" borderId="117" xfId="0" applyFont="1" applyFill="1" applyBorder="1" applyAlignment="1">
      <alignment horizontal="center" vertical="center"/>
    </xf>
    <xf numFmtId="0" fontId="66" fillId="0" borderId="118" xfId="0" applyFont="1" applyFill="1" applyBorder="1" applyAlignment="1">
      <alignment horizontal="center" vertical="center"/>
    </xf>
    <xf numFmtId="0" fontId="66" fillId="0" borderId="119" xfId="0" applyFont="1" applyFill="1" applyBorder="1" applyAlignment="1">
      <alignment horizontal="distributed" vertical="center" indent="1"/>
    </xf>
    <xf numFmtId="0" fontId="66" fillId="0" borderId="21" xfId="0" applyFont="1" applyFill="1" applyBorder="1" applyAlignment="1">
      <alignment horizontal="distributed" vertical="center" indent="1"/>
    </xf>
    <xf numFmtId="0" fontId="66" fillId="0" borderId="116" xfId="0" applyFont="1" applyFill="1" applyBorder="1" applyAlignment="1">
      <alignment horizontal="distributed" vertical="center" indent="1"/>
    </xf>
    <xf numFmtId="0" fontId="66" fillId="0" borderId="120" xfId="0" applyFont="1" applyFill="1" applyBorder="1" applyAlignment="1">
      <alignment horizontal="distributed" vertical="center" indent="1"/>
    </xf>
    <xf numFmtId="0" fontId="66" fillId="0" borderId="26" xfId="0" applyFont="1" applyFill="1" applyBorder="1" applyAlignment="1">
      <alignment horizontal="distributed" vertical="center" indent="1"/>
    </xf>
    <xf numFmtId="0" fontId="66" fillId="0" borderId="121" xfId="0" applyFont="1" applyFill="1" applyBorder="1" applyAlignment="1">
      <alignment horizontal="distributed" vertical="center" indent="1"/>
    </xf>
    <xf numFmtId="0" fontId="66" fillId="0" borderId="122" xfId="0" applyFont="1" applyFill="1" applyBorder="1" applyAlignment="1">
      <alignment horizontal="distributed" vertical="center" indent="1"/>
    </xf>
    <xf numFmtId="0" fontId="66" fillId="0" borderId="70" xfId="0" applyFont="1" applyFill="1" applyBorder="1" applyAlignment="1">
      <alignment horizontal="distributed" vertical="center" indent="1"/>
    </xf>
    <xf numFmtId="0" fontId="66" fillId="0" borderId="111" xfId="0" applyFont="1" applyFill="1" applyBorder="1" applyAlignment="1">
      <alignment horizontal="distributed" vertical="center" indent="1"/>
    </xf>
    <xf numFmtId="0" fontId="66" fillId="0" borderId="123" xfId="0" applyFont="1" applyFill="1" applyBorder="1" applyAlignment="1">
      <alignment horizontal="distributed" vertical="center" indent="1"/>
    </xf>
    <xf numFmtId="0" fontId="66" fillId="0" borderId="58" xfId="0" applyFont="1" applyFill="1" applyBorder="1" applyAlignment="1">
      <alignment horizontal="distributed" vertical="center" indent="1"/>
    </xf>
    <xf numFmtId="0" fontId="66" fillId="0" borderId="118" xfId="0" applyFont="1" applyFill="1" applyBorder="1" applyAlignment="1">
      <alignment horizontal="distributed" vertical="center" indent="1"/>
    </xf>
    <xf numFmtId="0" fontId="66" fillId="0" borderId="69" xfId="0" applyFont="1" applyFill="1" applyBorder="1" applyAlignment="1">
      <alignment horizontal="center" vertical="center"/>
    </xf>
    <xf numFmtId="0" fontId="66" fillId="0" borderId="64" xfId="0" applyFont="1" applyFill="1" applyBorder="1" applyAlignment="1">
      <alignment horizontal="center" vertical="center"/>
    </xf>
    <xf numFmtId="0" fontId="70" fillId="0" borderId="66" xfId="0" applyFont="1" applyFill="1" applyBorder="1" applyAlignment="1">
      <alignment horizontal="center" vertical="center"/>
    </xf>
    <xf numFmtId="0" fontId="70" fillId="0" borderId="124" xfId="0" applyFont="1" applyFill="1" applyBorder="1" applyAlignment="1">
      <alignment horizontal="center" vertical="center"/>
    </xf>
    <xf numFmtId="0" fontId="70" fillId="0" borderId="121" xfId="0" applyFont="1" applyFill="1" applyBorder="1" applyAlignment="1">
      <alignment horizontal="center" vertical="center"/>
    </xf>
    <xf numFmtId="0" fontId="70" fillId="0" borderId="125" xfId="0" applyFont="1" applyFill="1" applyBorder="1" applyAlignment="1">
      <alignment horizontal="center" vertical="center"/>
    </xf>
    <xf numFmtId="0" fontId="70" fillId="0" borderId="52" xfId="0" applyFont="1" applyFill="1" applyBorder="1" applyAlignment="1">
      <alignment horizontal="center" vertical="center"/>
    </xf>
    <xf numFmtId="0" fontId="70" fillId="0" borderId="126" xfId="0" applyFont="1" applyFill="1" applyBorder="1" applyAlignment="1">
      <alignment horizontal="center" vertical="center"/>
    </xf>
    <xf numFmtId="0" fontId="70" fillId="0" borderId="127" xfId="0" applyFont="1" applyFill="1" applyBorder="1" applyAlignment="1">
      <alignment horizontal="center" vertical="center"/>
    </xf>
    <xf numFmtId="0" fontId="70" fillId="0" borderId="59" xfId="0" applyFont="1" applyFill="1" applyBorder="1" applyAlignment="1">
      <alignment horizontal="center" vertical="center"/>
    </xf>
    <xf numFmtId="0" fontId="70" fillId="0" borderId="128" xfId="0" applyFont="1" applyFill="1" applyBorder="1" applyAlignment="1">
      <alignment horizontal="center" vertical="center"/>
    </xf>
    <xf numFmtId="0" fontId="70" fillId="0" borderId="129" xfId="0" applyFont="1" applyFill="1" applyBorder="1" applyAlignment="1">
      <alignment horizontal="center" vertical="center"/>
    </xf>
    <xf numFmtId="0" fontId="70" fillId="0" borderId="130" xfId="0" applyFont="1" applyFill="1" applyBorder="1" applyAlignment="1">
      <alignment horizontal="center" vertical="center"/>
    </xf>
    <xf numFmtId="0" fontId="70" fillId="0" borderId="131" xfId="0" applyFont="1" applyFill="1" applyBorder="1" applyAlignment="1">
      <alignment horizontal="center" vertical="center"/>
    </xf>
    <xf numFmtId="0" fontId="70" fillId="0" borderId="132" xfId="0" applyFont="1" applyFill="1" applyBorder="1" applyAlignment="1">
      <alignment horizontal="center" vertical="center"/>
    </xf>
    <xf numFmtId="0" fontId="70" fillId="0" borderId="133" xfId="0" applyFont="1" applyFill="1" applyBorder="1" applyAlignment="1">
      <alignment horizontal="center" vertical="center"/>
    </xf>
    <xf numFmtId="0" fontId="70" fillId="0" borderId="134" xfId="0" applyFont="1" applyFill="1" applyBorder="1" applyAlignment="1">
      <alignment horizontal="center" vertical="center"/>
    </xf>
    <xf numFmtId="0" fontId="70" fillId="0" borderId="135" xfId="0" applyFont="1" applyFill="1" applyBorder="1" applyAlignment="1">
      <alignment horizontal="center" vertical="center"/>
    </xf>
    <xf numFmtId="0" fontId="70" fillId="0" borderId="136" xfId="0" applyFont="1" applyFill="1" applyBorder="1" applyAlignment="1">
      <alignment horizontal="center" vertical="center"/>
    </xf>
    <xf numFmtId="0" fontId="66" fillId="0" borderId="137" xfId="0" applyFont="1" applyFill="1" applyBorder="1" applyAlignment="1">
      <alignment horizontal="distributed" vertical="center" indent="1"/>
    </xf>
    <xf numFmtId="0" fontId="66" fillId="0" borderId="59" xfId="0" applyFont="1" applyFill="1" applyBorder="1" applyAlignment="1">
      <alignment horizontal="distributed" vertical="center" indent="1"/>
    </xf>
    <xf numFmtId="0" fontId="66" fillId="0" borderId="129" xfId="0" applyFont="1" applyFill="1" applyBorder="1" applyAlignment="1">
      <alignment horizontal="distributed" vertical="center" indent="1"/>
    </xf>
    <xf numFmtId="0" fontId="66" fillId="0" borderId="138" xfId="0" applyFont="1" applyFill="1" applyBorder="1" applyAlignment="1">
      <alignment horizontal="distributed" vertical="center" indent="1"/>
    </xf>
    <xf numFmtId="0" fontId="66" fillId="0" borderId="128" xfId="0" applyFont="1" applyFill="1" applyBorder="1" applyAlignment="1">
      <alignment horizontal="distributed" vertical="center" indent="1"/>
    </xf>
    <xf numFmtId="0" fontId="66" fillId="0" borderId="130" xfId="0" applyFont="1" applyFill="1" applyBorder="1" applyAlignment="1">
      <alignment horizontal="distributed" vertical="center" indent="1"/>
    </xf>
    <xf numFmtId="0" fontId="70" fillId="0" borderId="139" xfId="0" applyFont="1" applyFill="1" applyBorder="1" applyAlignment="1">
      <alignment horizontal="center" vertical="center"/>
    </xf>
    <xf numFmtId="0" fontId="66" fillId="0" borderId="119"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116" xfId="0" applyFont="1" applyFill="1" applyBorder="1" applyAlignment="1">
      <alignment horizontal="center" vertical="center"/>
    </xf>
    <xf numFmtId="0" fontId="66" fillId="0" borderId="140" xfId="0" applyFont="1" applyFill="1" applyBorder="1" applyAlignment="1">
      <alignment horizontal="center" vertical="center"/>
    </xf>
    <xf numFmtId="0" fontId="66" fillId="0" borderId="52" xfId="0" applyFont="1" applyFill="1" applyBorder="1" applyAlignment="1">
      <alignment horizontal="center" vertical="center"/>
    </xf>
    <xf numFmtId="0" fontId="66" fillId="0" borderId="126" xfId="0" applyFont="1" applyFill="1" applyBorder="1" applyAlignment="1">
      <alignment horizontal="center" vertical="center"/>
    </xf>
    <xf numFmtId="0" fontId="70" fillId="0" borderId="141" xfId="0" applyFont="1" applyFill="1" applyBorder="1" applyAlignment="1">
      <alignment horizontal="center" vertical="center"/>
    </xf>
    <xf numFmtId="0" fontId="70" fillId="0" borderId="142" xfId="0" applyFont="1" applyFill="1" applyBorder="1" applyAlignment="1">
      <alignment horizontal="center" vertical="center"/>
    </xf>
    <xf numFmtId="0" fontId="70" fillId="0" borderId="0" xfId="0" applyFont="1" applyFill="1" applyAlignment="1">
      <alignment horizontal="left" vertical="center"/>
    </xf>
    <xf numFmtId="0" fontId="70" fillId="0" borderId="38" xfId="0" applyFont="1" applyFill="1" applyBorder="1" applyAlignment="1">
      <alignment horizontal="center" vertical="center"/>
    </xf>
    <xf numFmtId="0" fontId="70" fillId="0" borderId="37" xfId="0" applyFont="1" applyFill="1" applyBorder="1" applyAlignment="1">
      <alignment horizontal="center" vertical="center"/>
    </xf>
    <xf numFmtId="0" fontId="47" fillId="34" borderId="0" xfId="0" applyFont="1" applyFill="1" applyBorder="1" applyAlignment="1">
      <alignment horizontal="left" vertical="center" shrinkToFit="1"/>
    </xf>
    <xf numFmtId="0" fontId="47" fillId="34" borderId="22" xfId="0" applyFont="1" applyFill="1" applyBorder="1" applyAlignment="1">
      <alignment horizontal="center" vertical="center" shrinkToFit="1"/>
    </xf>
    <xf numFmtId="0" fontId="47" fillId="34" borderId="32" xfId="0" applyFont="1" applyFill="1" applyBorder="1" applyAlignment="1">
      <alignment horizontal="center" vertical="center" shrinkToFit="1"/>
    </xf>
    <xf numFmtId="0" fontId="47" fillId="34" borderId="23" xfId="0" applyFont="1" applyFill="1" applyBorder="1" applyAlignment="1">
      <alignment horizontal="center" vertical="center" shrinkToFit="1"/>
    </xf>
    <xf numFmtId="0" fontId="47" fillId="34" borderId="27" xfId="0" applyFont="1" applyFill="1" applyBorder="1" applyAlignment="1">
      <alignment horizontal="center" vertical="center" shrinkToFit="1"/>
    </xf>
    <xf numFmtId="0" fontId="47" fillId="34" borderId="24" xfId="0" applyFont="1" applyFill="1" applyBorder="1" applyAlignment="1">
      <alignment horizontal="center" vertical="center" shrinkToFit="1"/>
    </xf>
    <xf numFmtId="0" fontId="47" fillId="34" borderId="0" xfId="0" applyFont="1" applyFill="1" applyBorder="1" applyAlignment="1">
      <alignment horizontal="center" vertical="center" shrinkToFit="1"/>
    </xf>
    <xf numFmtId="0" fontId="47" fillId="34" borderId="25" xfId="0" applyFont="1" applyFill="1" applyBorder="1" applyAlignment="1">
      <alignment horizontal="center" vertical="center" shrinkToFit="1"/>
    </xf>
    <xf numFmtId="0" fontId="47" fillId="34" borderId="10" xfId="0" applyFont="1" applyFill="1" applyBorder="1" applyAlignment="1">
      <alignment horizontal="center" vertical="center" shrinkToFit="1"/>
    </xf>
    <xf numFmtId="0" fontId="47" fillId="34" borderId="11" xfId="0" applyFont="1" applyFill="1" applyBorder="1" applyAlignment="1">
      <alignment horizontal="center" vertical="center" shrinkToFit="1"/>
    </xf>
    <xf numFmtId="0" fontId="47" fillId="34" borderId="12" xfId="0" applyFont="1" applyFill="1" applyBorder="1" applyAlignment="1">
      <alignment horizontal="center" vertical="center" shrinkToFit="1"/>
    </xf>
    <xf numFmtId="0" fontId="47" fillId="34" borderId="29" xfId="0" applyFont="1" applyFill="1" applyBorder="1" applyAlignment="1">
      <alignment horizontal="center" vertical="center" shrinkToFit="1"/>
    </xf>
    <xf numFmtId="0" fontId="47" fillId="34" borderId="31" xfId="0" applyFont="1" applyFill="1" applyBorder="1" applyAlignment="1">
      <alignment horizontal="center" vertical="center" shrinkToFit="1"/>
    </xf>
    <xf numFmtId="0" fontId="47" fillId="34" borderId="0" xfId="0" applyFont="1" applyFill="1" applyAlignment="1">
      <alignment horizontal="left" vertical="center" wrapText="1"/>
    </xf>
    <xf numFmtId="0" fontId="47" fillId="34" borderId="0" xfId="0" applyFont="1" applyFill="1" applyAlignment="1">
      <alignment horizontal="left" vertical="center" shrinkToFit="1"/>
    </xf>
    <xf numFmtId="0" fontId="47" fillId="34" borderId="0" xfId="0" applyFont="1" applyFill="1" applyAlignment="1">
      <alignment horizontal="center" vertical="center" shrinkToFit="1"/>
    </xf>
    <xf numFmtId="0" fontId="47" fillId="34" borderId="0" xfId="0" applyFont="1" applyFill="1" applyBorder="1" applyAlignment="1">
      <alignment horizontal="left" vertical="center" indent="1" shrinkToFit="1"/>
    </xf>
    <xf numFmtId="0" fontId="47" fillId="34" borderId="25" xfId="0" applyFont="1" applyFill="1" applyBorder="1" applyAlignment="1">
      <alignment horizontal="left" vertical="center" indent="1" shrinkToFit="1"/>
    </xf>
    <xf numFmtId="58" fontId="47" fillId="34" borderId="10" xfId="0" applyNumberFormat="1" applyFont="1" applyFill="1" applyBorder="1" applyAlignment="1">
      <alignment horizontal="center" vertical="center" shrinkToFit="1"/>
    </xf>
    <xf numFmtId="14" fontId="47" fillId="34" borderId="0" xfId="0" applyNumberFormat="1" applyFont="1" applyFill="1" applyAlignment="1">
      <alignment horizontal="center" vertical="center" shrinkToFit="1"/>
    </xf>
    <xf numFmtId="184" fontId="47" fillId="34" borderId="0" xfId="0" applyNumberFormat="1" applyFont="1" applyFill="1" applyAlignment="1">
      <alignment vertical="center" shrinkToFit="1"/>
    </xf>
    <xf numFmtId="14" fontId="47" fillId="34" borderId="0" xfId="0" applyNumberFormat="1" applyFont="1" applyFill="1" applyAlignment="1">
      <alignment horizontal="left" vertical="center" shrinkToFit="1"/>
    </xf>
    <xf numFmtId="0" fontId="49" fillId="35" borderId="0" xfId="0" applyFont="1" applyFill="1" applyAlignment="1">
      <alignment horizontal="left" vertical="top" wrapText="1"/>
    </xf>
    <xf numFmtId="0" fontId="47" fillId="34" borderId="21" xfId="0" applyFont="1" applyFill="1" applyBorder="1" applyAlignment="1">
      <alignment horizontal="center" vertical="center" wrapText="1"/>
    </xf>
    <xf numFmtId="0" fontId="47" fillId="34" borderId="21" xfId="0" applyFont="1" applyFill="1" applyBorder="1" applyAlignment="1">
      <alignment horizontal="center" vertical="top" wrapText="1"/>
    </xf>
    <xf numFmtId="0" fontId="47" fillId="34" borderId="21" xfId="0" applyFont="1" applyFill="1" applyBorder="1" applyAlignment="1">
      <alignment horizontal="center" vertical="center"/>
    </xf>
    <xf numFmtId="0" fontId="47" fillId="34" borderId="49" xfId="0" applyFont="1" applyFill="1" applyBorder="1" applyAlignment="1">
      <alignment horizontal="center" vertical="center"/>
    </xf>
    <xf numFmtId="0" fontId="47" fillId="34" borderId="106" xfId="0" applyFont="1" applyFill="1" applyBorder="1" applyAlignment="1">
      <alignment horizontal="center" vertical="center"/>
    </xf>
    <xf numFmtId="0" fontId="47" fillId="34" borderId="41" xfId="0" applyFont="1" applyFill="1" applyBorder="1" applyAlignment="1">
      <alignment horizontal="center" vertical="center"/>
    </xf>
    <xf numFmtId="0" fontId="47" fillId="34" borderId="33" xfId="0" applyFont="1" applyFill="1" applyBorder="1" applyAlignment="1">
      <alignment horizontal="center" vertical="center"/>
    </xf>
    <xf numFmtId="0" fontId="47" fillId="34" borderId="47" xfId="0" applyFont="1" applyFill="1" applyBorder="1" applyAlignment="1">
      <alignment horizontal="center" vertical="center"/>
    </xf>
    <xf numFmtId="0" fontId="47" fillId="34" borderId="96" xfId="0" applyFont="1" applyFill="1" applyBorder="1" applyAlignment="1">
      <alignment horizontal="center" vertical="center"/>
    </xf>
    <xf numFmtId="14" fontId="47" fillId="34" borderId="48" xfId="0" applyNumberFormat="1" applyFont="1" applyFill="1" applyBorder="1" applyAlignment="1">
      <alignment horizontal="center" vertical="center"/>
    </xf>
    <xf numFmtId="0" fontId="47" fillId="34" borderId="143" xfId="0" applyFont="1" applyFill="1" applyBorder="1" applyAlignment="1">
      <alignment horizontal="center" vertical="center"/>
    </xf>
    <xf numFmtId="0" fontId="47" fillId="34" borderId="104" xfId="0" applyFont="1" applyFill="1" applyBorder="1" applyAlignment="1">
      <alignment horizontal="center" vertical="center"/>
    </xf>
    <xf numFmtId="0" fontId="47" fillId="34" borderId="107" xfId="0" applyFont="1" applyFill="1" applyBorder="1" applyAlignment="1">
      <alignment horizontal="center" vertical="center"/>
    </xf>
    <xf numFmtId="14" fontId="47" fillId="34" borderId="108" xfId="0" applyNumberFormat="1" applyFont="1" applyFill="1" applyBorder="1" applyAlignment="1">
      <alignment horizontal="center" vertical="center"/>
    </xf>
    <xf numFmtId="0" fontId="47" fillId="34" borderId="101" xfId="0" applyFont="1" applyFill="1" applyBorder="1" applyAlignment="1">
      <alignment horizontal="center" vertical="center"/>
    </xf>
    <xf numFmtId="0" fontId="47" fillId="34" borderId="48" xfId="0" applyFont="1" applyFill="1" applyBorder="1" applyAlignment="1">
      <alignment horizontal="center" vertical="center"/>
    </xf>
    <xf numFmtId="0" fontId="47" fillId="34" borderId="40" xfId="0" applyFont="1" applyFill="1" applyBorder="1" applyAlignment="1">
      <alignment horizontal="center" vertical="center"/>
    </xf>
    <xf numFmtId="0" fontId="47" fillId="34" borderId="98" xfId="0" applyFont="1" applyFill="1" applyBorder="1" applyAlignment="1">
      <alignment horizontal="center" vertical="center"/>
    </xf>
    <xf numFmtId="0" fontId="47" fillId="34" borderId="21" xfId="0" applyFont="1" applyFill="1" applyBorder="1" applyAlignment="1">
      <alignment horizontal="left" vertical="top" wrapText="1"/>
    </xf>
    <xf numFmtId="0" fontId="47" fillId="34" borderId="102" xfId="0" applyFont="1" applyFill="1" applyBorder="1" applyAlignment="1">
      <alignment horizontal="center" vertical="center"/>
    </xf>
    <xf numFmtId="184" fontId="47" fillId="34" borderId="48" xfId="0" applyNumberFormat="1" applyFont="1" applyFill="1" applyBorder="1" applyAlignment="1">
      <alignment horizontal="center" vertical="center"/>
    </xf>
    <xf numFmtId="184" fontId="47" fillId="34" borderId="49" xfId="0" applyNumberFormat="1" applyFont="1" applyFill="1" applyBorder="1" applyAlignment="1">
      <alignment horizontal="center" vertical="center"/>
    </xf>
    <xf numFmtId="184" fontId="47" fillId="34" borderId="143" xfId="0" applyNumberFormat="1" applyFont="1" applyFill="1" applyBorder="1" applyAlignment="1">
      <alignment horizontal="center" vertical="center"/>
    </xf>
    <xf numFmtId="184" fontId="47" fillId="34" borderId="106" xfId="0" applyNumberFormat="1" applyFont="1" applyFill="1" applyBorder="1" applyAlignment="1">
      <alignment horizontal="center" vertical="center"/>
    </xf>
    <xf numFmtId="0" fontId="47" fillId="34" borderId="50" xfId="0" applyFont="1" applyFill="1" applyBorder="1" applyAlignment="1">
      <alignment horizontal="center" vertical="center"/>
    </xf>
    <xf numFmtId="0" fontId="47" fillId="34" borderId="144" xfId="0" applyFont="1" applyFill="1" applyBorder="1" applyAlignment="1">
      <alignment horizontal="center" vertical="center"/>
    </xf>
    <xf numFmtId="0" fontId="47" fillId="34" borderId="108" xfId="0" applyNumberFormat="1" applyFont="1" applyFill="1" applyBorder="1" applyAlignment="1">
      <alignment horizontal="center" vertical="center"/>
    </xf>
    <xf numFmtId="0" fontId="47" fillId="34" borderId="101" xfId="0" applyNumberFormat="1" applyFont="1" applyFill="1" applyBorder="1" applyAlignment="1">
      <alignment horizontal="center" vertical="center"/>
    </xf>
    <xf numFmtId="0" fontId="47" fillId="34" borderId="48" xfId="0" applyNumberFormat="1" applyFont="1" applyFill="1" applyBorder="1" applyAlignment="1">
      <alignment horizontal="center" vertical="center"/>
    </xf>
    <xf numFmtId="0" fontId="47" fillId="34" borderId="49" xfId="0" applyNumberFormat="1" applyFont="1" applyFill="1" applyBorder="1" applyAlignment="1">
      <alignment horizontal="center" vertical="center"/>
    </xf>
    <xf numFmtId="0" fontId="47" fillId="34" borderId="143" xfId="0" applyNumberFormat="1" applyFont="1" applyFill="1" applyBorder="1" applyAlignment="1">
      <alignment horizontal="center" vertical="center"/>
    </xf>
    <xf numFmtId="0" fontId="47" fillId="34" borderId="106" xfId="0" applyNumberFormat="1" applyFont="1" applyFill="1" applyBorder="1" applyAlignment="1">
      <alignment horizontal="center" vertical="center"/>
    </xf>
    <xf numFmtId="0" fontId="47" fillId="34" borderId="145" xfId="0" applyFont="1" applyFill="1" applyBorder="1" applyAlignment="1">
      <alignment horizontal="center" vertical="center"/>
    </xf>
    <xf numFmtId="184" fontId="47" fillId="34" borderId="108" xfId="0" applyNumberFormat="1" applyFont="1" applyFill="1" applyBorder="1" applyAlignment="1">
      <alignment horizontal="center" vertical="center"/>
    </xf>
    <xf numFmtId="184" fontId="47" fillId="34" borderId="101" xfId="0" applyNumberFormat="1" applyFont="1" applyFill="1" applyBorder="1" applyAlignment="1">
      <alignment horizontal="center" vertical="center"/>
    </xf>
    <xf numFmtId="0" fontId="47" fillId="34" borderId="0" xfId="0" applyFont="1" applyFill="1" applyAlignment="1">
      <alignment horizontal="center" vertical="center"/>
    </xf>
    <xf numFmtId="0" fontId="47" fillId="34" borderId="146" xfId="0" applyFont="1" applyFill="1" applyBorder="1" applyAlignment="1">
      <alignment horizontal="center" vertical="center"/>
    </xf>
    <xf numFmtId="0" fontId="47" fillId="34" borderId="147" xfId="0" applyFont="1" applyFill="1" applyBorder="1" applyAlignment="1">
      <alignment horizontal="center" vertical="center"/>
    </xf>
    <xf numFmtId="0" fontId="47" fillId="34" borderId="148" xfId="0" applyFont="1" applyFill="1" applyBorder="1" applyAlignment="1">
      <alignment horizontal="center" vertical="center"/>
    </xf>
    <xf numFmtId="0" fontId="47" fillId="34" borderId="149" xfId="0" applyFont="1" applyFill="1" applyBorder="1" applyAlignment="1">
      <alignment horizontal="center" vertical="center"/>
    </xf>
    <xf numFmtId="0" fontId="47" fillId="34" borderId="150" xfId="0" applyFont="1" applyFill="1" applyBorder="1" applyAlignment="1">
      <alignment horizontal="center" vertical="center"/>
    </xf>
    <xf numFmtId="0" fontId="47" fillId="34" borderId="151" xfId="0" applyFont="1" applyFill="1" applyBorder="1" applyAlignment="1">
      <alignment horizontal="center" vertical="center"/>
    </xf>
    <xf numFmtId="0" fontId="47" fillId="34" borderId="152" xfId="0" applyFont="1" applyFill="1" applyBorder="1" applyAlignment="1">
      <alignment horizontal="center" vertical="center"/>
    </xf>
    <xf numFmtId="0" fontId="47" fillId="34" borderId="153" xfId="0" applyFont="1" applyFill="1" applyBorder="1" applyAlignment="1">
      <alignment horizontal="center" vertical="center"/>
    </xf>
    <xf numFmtId="0" fontId="47" fillId="34" borderId="154" xfId="0" applyFont="1" applyFill="1" applyBorder="1" applyAlignment="1">
      <alignment horizontal="center" vertical="center"/>
    </xf>
    <xf numFmtId="14" fontId="47" fillId="34" borderId="0" xfId="0" applyNumberFormat="1" applyFont="1" applyFill="1" applyAlignment="1">
      <alignment horizontal="center" vertical="center"/>
    </xf>
    <xf numFmtId="0" fontId="48" fillId="34" borderId="0" xfId="0" applyFont="1" applyFill="1" applyAlignment="1">
      <alignment horizontal="center" vertical="center"/>
    </xf>
    <xf numFmtId="184" fontId="47" fillId="34" borderId="0" xfId="0" applyNumberFormat="1" applyFont="1" applyFill="1" applyAlignment="1">
      <alignment horizontal="right" vertical="center"/>
    </xf>
    <xf numFmtId="0" fontId="47" fillId="34" borderId="0" xfId="0" applyFont="1" applyFill="1" applyAlignment="1">
      <alignment horizontal="left" vertical="center"/>
    </xf>
    <xf numFmtId="49" fontId="46" fillId="34" borderId="0" xfId="0" applyNumberFormat="1" applyFont="1" applyFill="1" applyAlignment="1">
      <alignment horizontal="right" indent="1"/>
    </xf>
    <xf numFmtId="3" fontId="46" fillId="34" borderId="0" xfId="0" applyNumberFormat="1" applyFont="1" applyFill="1" applyAlignment="1">
      <alignment horizontal="right" vertical="center" indent="1"/>
    </xf>
    <xf numFmtId="0" fontId="25" fillId="34" borderId="32" xfId="0" applyFont="1" applyFill="1" applyBorder="1" applyAlignment="1">
      <alignment horizontal="center" vertical="center" shrinkToFit="1"/>
    </xf>
    <xf numFmtId="184" fontId="23" fillId="34" borderId="0" xfId="0" applyNumberFormat="1" applyFont="1" applyFill="1" applyAlignment="1">
      <alignment horizontal="distributed" vertical="center"/>
    </xf>
    <xf numFmtId="0" fontId="23" fillId="34" borderId="0" xfId="0" applyFont="1" applyFill="1" applyAlignment="1">
      <alignment horizontal="center"/>
    </xf>
    <xf numFmtId="14" fontId="23" fillId="34" borderId="0" xfId="0" applyNumberFormat="1" applyFont="1" applyFill="1" applyAlignment="1">
      <alignment horizontal="distributed" vertical="center" indent="2"/>
    </xf>
    <xf numFmtId="0" fontId="23" fillId="34" borderId="0" xfId="0" applyFont="1" applyFill="1" applyAlignment="1">
      <alignment horizontal="distributed" vertical="center" indent="2"/>
    </xf>
    <xf numFmtId="14" fontId="23" fillId="34" borderId="0" xfId="0" applyNumberFormat="1" applyFont="1" applyFill="1" applyAlignment="1">
      <alignment horizontal="center"/>
    </xf>
    <xf numFmtId="3" fontId="46" fillId="34" borderId="0" xfId="0" applyNumberFormat="1" applyFont="1" applyFill="1" applyAlignment="1">
      <alignment horizontal="right" indent="1"/>
    </xf>
    <xf numFmtId="3" fontId="46" fillId="34" borderId="0" xfId="0" applyNumberFormat="1" applyFont="1" applyFill="1" applyAlignment="1">
      <alignment horizontal="distributed"/>
    </xf>
    <xf numFmtId="0" fontId="46" fillId="34" borderId="0" xfId="0" applyNumberFormat="1" applyFont="1" applyFill="1" applyAlignment="1">
      <alignment horizontal="center"/>
    </xf>
    <xf numFmtId="0" fontId="23" fillId="34" borderId="155" xfId="0" applyFont="1" applyFill="1" applyBorder="1" applyAlignment="1">
      <alignment horizontal="left"/>
    </xf>
    <xf numFmtId="3" fontId="46" fillId="34" borderId="155" xfId="0" applyNumberFormat="1" applyFont="1" applyFill="1" applyBorder="1" applyAlignment="1">
      <alignment horizontal="right" indent="1"/>
    </xf>
    <xf numFmtId="0" fontId="23" fillId="34" borderId="155" xfId="0" applyFont="1" applyFill="1" applyBorder="1" applyAlignment="1">
      <alignment horizontal="center"/>
    </xf>
    <xf numFmtId="0" fontId="23" fillId="34" borderId="156" xfId="0" applyFont="1" applyFill="1" applyBorder="1" applyAlignment="1">
      <alignment horizontal="center" vertical="center"/>
    </xf>
    <xf numFmtId="0" fontId="23" fillId="34" borderId="100" xfId="0" applyFont="1" applyFill="1" applyBorder="1" applyAlignment="1">
      <alignment horizontal="center" vertical="center"/>
    </xf>
    <xf numFmtId="0" fontId="23" fillId="34" borderId="101" xfId="0" applyFont="1" applyFill="1" applyBorder="1" applyAlignment="1">
      <alignment horizontal="center" vertical="center"/>
    </xf>
    <xf numFmtId="0" fontId="23" fillId="34" borderId="102" xfId="0" applyFont="1" applyFill="1" applyBorder="1" applyAlignment="1">
      <alignment horizontal="center" vertical="center"/>
    </xf>
    <xf numFmtId="0" fontId="23" fillId="34" borderId="156" xfId="0" applyFont="1" applyFill="1" applyBorder="1" applyAlignment="1">
      <alignment horizontal="distributed" vertical="center" indent="2"/>
    </xf>
    <xf numFmtId="0" fontId="23" fillId="34" borderId="157" xfId="0" applyFont="1" applyFill="1" applyBorder="1" applyAlignment="1">
      <alignment horizontal="left"/>
    </xf>
    <xf numFmtId="0" fontId="23" fillId="35" borderId="0" xfId="0" applyFont="1" applyFill="1" applyAlignment="1">
      <alignment horizontal="center"/>
    </xf>
    <xf numFmtId="197" fontId="23" fillId="34" borderId="0" xfId="0" applyNumberFormat="1" applyFont="1" applyFill="1" applyAlignment="1">
      <alignment horizontal="center"/>
    </xf>
    <xf numFmtId="0" fontId="23" fillId="34" borderId="157" xfId="0" applyFont="1" applyFill="1" applyBorder="1" applyAlignment="1">
      <alignment horizontal="center"/>
    </xf>
    <xf numFmtId="3" fontId="46" fillId="34" borderId="157" xfId="0" applyNumberFormat="1" applyFont="1" applyFill="1" applyBorder="1" applyAlignment="1">
      <alignment horizontal="right" indent="1"/>
    </xf>
    <xf numFmtId="0" fontId="44" fillId="34" borderId="41" xfId="0" applyFont="1" applyFill="1" applyBorder="1" applyAlignment="1">
      <alignment horizontal="center" vertical="center"/>
    </xf>
    <xf numFmtId="0" fontId="44" fillId="34" borderId="33" xfId="0" applyFont="1" applyFill="1" applyBorder="1" applyAlignment="1">
      <alignment horizontal="center" vertical="center"/>
    </xf>
    <xf numFmtId="0" fontId="42" fillId="34" borderId="33" xfId="0" applyFont="1" applyFill="1" applyBorder="1" applyAlignment="1">
      <alignment horizontal="center" vertical="center"/>
    </xf>
    <xf numFmtId="0" fontId="45" fillId="34" borderId="33" xfId="0" applyFont="1" applyFill="1" applyBorder="1" applyAlignment="1">
      <alignment horizontal="center" vertical="center"/>
    </xf>
    <xf numFmtId="10" fontId="44" fillId="34" borderId="33" xfId="0" applyNumberFormat="1" applyFont="1" applyFill="1" applyBorder="1" applyAlignment="1">
      <alignment horizontal="center" vertical="center"/>
    </xf>
    <xf numFmtId="10" fontId="44" fillId="34" borderId="95" xfId="0" applyNumberFormat="1" applyFont="1" applyFill="1" applyBorder="1" applyAlignment="1">
      <alignment horizontal="center" vertical="center"/>
    </xf>
    <xf numFmtId="0" fontId="42" fillId="34" borderId="95" xfId="0" applyFont="1" applyFill="1" applyBorder="1" applyAlignment="1">
      <alignment horizontal="center" vertical="center"/>
    </xf>
    <xf numFmtId="0" fontId="45" fillId="34" borderId="95" xfId="0" applyFont="1" applyFill="1" applyBorder="1" applyAlignment="1">
      <alignment horizontal="center" vertical="center"/>
    </xf>
    <xf numFmtId="49" fontId="45" fillId="34" borderId="33" xfId="0" applyNumberFormat="1" applyFont="1" applyFill="1" applyBorder="1" applyAlignment="1">
      <alignment horizontal="center" vertical="center"/>
    </xf>
    <xf numFmtId="184" fontId="43" fillId="34" borderId="39" xfId="0" applyNumberFormat="1" applyFont="1" applyFill="1" applyBorder="1" applyAlignment="1">
      <alignment horizontal="center" vertical="center"/>
    </xf>
    <xf numFmtId="184" fontId="43" fillId="34" borderId="45" xfId="0" applyNumberFormat="1" applyFont="1" applyFill="1" applyBorder="1" applyAlignment="1">
      <alignment horizontal="center" vertical="center"/>
    </xf>
    <xf numFmtId="184" fontId="43" fillId="34" borderId="94" xfId="0" applyNumberFormat="1" applyFont="1" applyFill="1" applyBorder="1" applyAlignment="1">
      <alignment horizontal="center" vertical="center"/>
    </xf>
    <xf numFmtId="184" fontId="43" fillId="34" borderId="42" xfId="0" applyNumberFormat="1" applyFont="1" applyFill="1" applyBorder="1" applyAlignment="1">
      <alignment horizontal="center" vertical="center"/>
    </xf>
    <xf numFmtId="184" fontId="43" fillId="34" borderId="43" xfId="0" applyNumberFormat="1" applyFont="1" applyFill="1" applyBorder="1" applyAlignment="1">
      <alignment horizontal="center" vertical="center"/>
    </xf>
    <xf numFmtId="0" fontId="42" fillId="34" borderId="41" xfId="0" applyFont="1" applyFill="1" applyBorder="1" applyAlignment="1">
      <alignment horizontal="center" vertical="center"/>
    </xf>
    <xf numFmtId="0" fontId="45" fillId="34" borderId="96" xfId="0" applyFont="1" applyFill="1" applyBorder="1" applyAlignment="1">
      <alignment horizontal="center" vertical="center"/>
    </xf>
    <xf numFmtId="49" fontId="45" fillId="34" borderId="96" xfId="0" applyNumberFormat="1" applyFont="1" applyFill="1" applyBorder="1" applyAlignment="1">
      <alignment horizontal="center" vertical="center"/>
    </xf>
    <xf numFmtId="0" fontId="45" fillId="34" borderId="97" xfId="0" applyFont="1" applyFill="1" applyBorder="1" applyAlignment="1">
      <alignment horizontal="center" vertical="center"/>
    </xf>
    <xf numFmtId="0" fontId="42" fillId="34" borderId="98" xfId="0" applyFont="1" applyFill="1" applyBorder="1" applyAlignment="1">
      <alignment horizontal="center" vertical="center"/>
    </xf>
    <xf numFmtId="0" fontId="42" fillId="34" borderId="99" xfId="0" applyFont="1" applyFill="1" applyBorder="1" applyAlignment="1">
      <alignment horizontal="center" vertical="center"/>
    </xf>
    <xf numFmtId="14" fontId="44" fillId="34" borderId="33" xfId="0" applyNumberFormat="1" applyFont="1" applyFill="1" applyBorder="1" applyAlignment="1">
      <alignment horizontal="center" vertical="center"/>
    </xf>
    <xf numFmtId="0" fontId="44" fillId="34" borderId="95" xfId="0" applyFont="1" applyFill="1" applyBorder="1" applyAlignment="1">
      <alignment horizontal="center" vertical="center"/>
    </xf>
    <xf numFmtId="198" fontId="41" fillId="34" borderId="0" xfId="0" applyNumberFormat="1" applyFont="1" applyFill="1" applyAlignment="1">
      <alignment horizontal="left" vertical="center"/>
    </xf>
    <xf numFmtId="0" fontId="42" fillId="34" borderId="40" xfId="0" applyFont="1" applyFill="1" applyBorder="1" applyAlignment="1">
      <alignment horizontal="center" vertical="center"/>
    </xf>
    <xf numFmtId="0" fontId="23" fillId="34" borderId="98" xfId="0" applyFont="1" applyFill="1" applyBorder="1" applyAlignment="1">
      <alignment horizontal="center"/>
    </xf>
    <xf numFmtId="0" fontId="23" fillId="34" borderId="99" xfId="0" applyFont="1" applyFill="1" applyBorder="1" applyAlignment="1">
      <alignment horizontal="center"/>
    </xf>
    <xf numFmtId="0" fontId="23" fillId="34" borderId="39" xfId="0" applyFont="1" applyFill="1" applyBorder="1" applyAlignment="1">
      <alignment horizontal="center"/>
    </xf>
    <xf numFmtId="0" fontId="23" fillId="34" borderId="38" xfId="0" applyFont="1" applyFill="1" applyBorder="1" applyAlignment="1">
      <alignment horizontal="distributed"/>
    </xf>
    <xf numFmtId="0" fontId="23" fillId="34" borderId="37" xfId="0" applyFont="1" applyFill="1" applyBorder="1" applyAlignment="1">
      <alignment horizontal="distributed"/>
    </xf>
    <xf numFmtId="3" fontId="23" fillId="34" borderId="37" xfId="0" applyNumberFormat="1" applyFont="1" applyFill="1" applyBorder="1" applyAlignment="1">
      <alignment horizontal="right"/>
    </xf>
    <xf numFmtId="3" fontId="23" fillId="34" borderId="38" xfId="0" applyNumberFormat="1" applyFont="1" applyFill="1" applyBorder="1" applyAlignment="1">
      <alignment horizontal="right"/>
    </xf>
    <xf numFmtId="0" fontId="23" fillId="34" borderId="38" xfId="0" applyFont="1" applyFill="1" applyBorder="1" applyAlignment="1">
      <alignment shrinkToFit="1"/>
    </xf>
    <xf numFmtId="194" fontId="23" fillId="34" borderId="0" xfId="0" applyNumberFormat="1" applyFont="1" applyFill="1" applyAlignment="1">
      <alignment horizontal="distributed" indent="1"/>
    </xf>
    <xf numFmtId="0" fontId="23" fillId="34" borderId="37" xfId="0" applyFont="1" applyFill="1" applyBorder="1" applyAlignment="1">
      <alignment horizontal="left" shrinkToFit="1"/>
    </xf>
    <xf numFmtId="0" fontId="24" fillId="34" borderId="33" xfId="0" applyFont="1" applyFill="1" applyBorder="1" applyAlignment="1">
      <alignment horizontal="center" vertical="center"/>
    </xf>
    <xf numFmtId="0" fontId="24" fillId="34" borderId="95" xfId="0" applyFont="1" applyFill="1" applyBorder="1" applyAlignment="1">
      <alignment horizontal="center" vertical="center"/>
    </xf>
    <xf numFmtId="0" fontId="24" fillId="34" borderId="96" xfId="0" applyFont="1" applyFill="1" applyBorder="1" applyAlignment="1">
      <alignment horizontal="center" vertical="center"/>
    </xf>
    <xf numFmtId="0" fontId="24" fillId="34" borderId="97" xfId="0" applyFont="1" applyFill="1" applyBorder="1" applyAlignment="1">
      <alignment horizontal="center" vertical="center"/>
    </xf>
    <xf numFmtId="195" fontId="24" fillId="34" borderId="94" xfId="0" applyNumberFormat="1" applyFont="1" applyFill="1" applyBorder="1" applyAlignment="1">
      <alignment horizontal="center" vertical="center"/>
    </xf>
    <xf numFmtId="195" fontId="24" fillId="34" borderId="42" xfId="0" applyNumberFormat="1" applyFont="1" applyFill="1" applyBorder="1" applyAlignment="1">
      <alignment horizontal="center" vertical="center"/>
    </xf>
    <xf numFmtId="195" fontId="24" fillId="34" borderId="44" xfId="0" applyNumberFormat="1" applyFont="1" applyFill="1" applyBorder="1" applyAlignment="1">
      <alignment horizontal="center" vertical="center"/>
    </xf>
    <xf numFmtId="195" fontId="24" fillId="34" borderId="0" xfId="0" applyNumberFormat="1" applyFont="1" applyFill="1" applyBorder="1" applyAlignment="1">
      <alignment horizontal="center" vertical="center"/>
    </xf>
    <xf numFmtId="195" fontId="24" fillId="34" borderId="158" xfId="0" applyNumberFormat="1" applyFont="1" applyFill="1" applyBorder="1" applyAlignment="1">
      <alignment horizontal="center" vertical="center"/>
    </xf>
    <xf numFmtId="195" fontId="24" fillId="34" borderId="32" xfId="0" applyNumberFormat="1" applyFont="1" applyFill="1" applyBorder="1" applyAlignment="1">
      <alignment horizontal="center" vertical="center"/>
    </xf>
    <xf numFmtId="0" fontId="23" fillId="34" borderId="0" xfId="0" applyFont="1" applyFill="1" applyAlignment="1">
      <alignment horizontal="left" vertical="top"/>
    </xf>
    <xf numFmtId="0" fontId="23" fillId="34" borderId="0" xfId="0" applyFont="1" applyFill="1" applyAlignment="1">
      <alignment horizontal="left" vertical="top" wrapText="1"/>
    </xf>
    <xf numFmtId="0" fontId="23" fillId="34" borderId="40" xfId="0" applyFont="1" applyFill="1" applyBorder="1" applyAlignment="1">
      <alignment horizontal="center"/>
    </xf>
    <xf numFmtId="0" fontId="24" fillId="34" borderId="94" xfId="0" applyFont="1" applyFill="1" applyBorder="1" applyAlignment="1">
      <alignment horizontal="center" vertical="center"/>
    </xf>
    <xf numFmtId="0" fontId="24" fillId="34" borderId="42" xfId="0" applyFont="1" applyFill="1" applyBorder="1" applyAlignment="1">
      <alignment horizontal="center" vertical="center"/>
    </xf>
    <xf numFmtId="0" fontId="24" fillId="34" borderId="34" xfId="0" applyFont="1" applyFill="1" applyBorder="1" applyAlignment="1">
      <alignment horizontal="center" vertical="center"/>
    </xf>
    <xf numFmtId="0" fontId="24" fillId="34" borderId="44" xfId="0" applyFont="1" applyFill="1" applyBorder="1" applyAlignment="1">
      <alignment horizontal="center" vertical="center"/>
    </xf>
    <xf numFmtId="0" fontId="24" fillId="34" borderId="0" xfId="0" applyFont="1" applyFill="1" applyBorder="1" applyAlignment="1">
      <alignment horizontal="center" vertical="center"/>
    </xf>
    <xf numFmtId="0" fontId="24" fillId="34" borderId="35" xfId="0" applyFont="1" applyFill="1" applyBorder="1" applyAlignment="1">
      <alignment horizontal="center" vertical="center"/>
    </xf>
    <xf numFmtId="0" fontId="24" fillId="34" borderId="158" xfId="0" applyFont="1" applyFill="1" applyBorder="1" applyAlignment="1">
      <alignment horizontal="center" vertical="center"/>
    </xf>
    <xf numFmtId="0" fontId="24" fillId="34" borderId="32" xfId="0" applyFont="1" applyFill="1" applyBorder="1" applyAlignment="1">
      <alignment horizontal="center" vertical="center"/>
    </xf>
    <xf numFmtId="0" fontId="24" fillId="34" borderId="36" xfId="0" applyFont="1" applyFill="1" applyBorder="1" applyAlignment="1">
      <alignment horizontal="center" vertical="center"/>
    </xf>
    <xf numFmtId="0" fontId="24" fillId="34" borderId="109" xfId="0" applyFont="1" applyFill="1" applyBorder="1" applyAlignment="1">
      <alignment horizontal="center" vertical="center"/>
    </xf>
    <xf numFmtId="0" fontId="24" fillId="34" borderId="24" xfId="0" applyFont="1" applyFill="1" applyBorder="1" applyAlignment="1">
      <alignment horizontal="center" vertical="center"/>
    </xf>
    <xf numFmtId="0" fontId="24" fillId="34" borderId="31" xfId="0" applyFont="1" applyFill="1" applyBorder="1" applyAlignment="1">
      <alignment horizontal="center" vertical="center"/>
    </xf>
    <xf numFmtId="0" fontId="23" fillId="34" borderId="32" xfId="0" applyFont="1" applyFill="1" applyBorder="1" applyAlignment="1">
      <alignment horizontal="distributed"/>
    </xf>
    <xf numFmtId="0" fontId="23" fillId="34" borderId="0" xfId="0" applyFont="1" applyFill="1" applyAlignment="1">
      <alignment horizontal="left"/>
    </xf>
    <xf numFmtId="192" fontId="23" fillId="34" borderId="0" xfId="0" applyNumberFormat="1" applyFont="1" applyFill="1" applyAlignment="1">
      <alignment horizontal="center"/>
    </xf>
    <xf numFmtId="3" fontId="23" fillId="34" borderId="32" xfId="0" applyNumberFormat="1" applyFont="1" applyFill="1" applyBorder="1" applyAlignment="1">
      <alignment horizontal="right"/>
    </xf>
    <xf numFmtId="196" fontId="23" fillId="34" borderId="0" xfId="0" applyNumberFormat="1" applyFont="1" applyFill="1" applyAlignment="1">
      <alignment horizontal="center"/>
    </xf>
    <xf numFmtId="14" fontId="30" fillId="34" borderId="0" xfId="0" applyNumberFormat="1" applyFont="1" applyFill="1" applyAlignment="1">
      <alignment horizontal="left" vertical="center"/>
    </xf>
    <xf numFmtId="0" fontId="30" fillId="34" borderId="0" xfId="0" applyFont="1" applyFill="1" applyAlignment="1">
      <alignment horizontal="left" vertical="center"/>
    </xf>
    <xf numFmtId="0" fontId="30" fillId="34" borderId="0" xfId="0" applyFont="1" applyFill="1" applyAlignment="1">
      <alignment horizontal="center" vertical="center"/>
    </xf>
    <xf numFmtId="14" fontId="30" fillId="34" borderId="0" xfId="0" applyNumberFormat="1" applyFont="1" applyFill="1" applyAlignment="1">
      <alignment horizontal="center" vertical="center"/>
    </xf>
    <xf numFmtId="184" fontId="30" fillId="34" borderId="0" xfId="0" applyNumberFormat="1" applyFont="1" applyFill="1" applyAlignment="1">
      <alignment horizontal="right" vertical="center"/>
    </xf>
    <xf numFmtId="0" fontId="30" fillId="34" borderId="10" xfId="0" applyFont="1" applyFill="1" applyBorder="1" applyAlignment="1">
      <alignment horizontal="center" vertical="center"/>
    </xf>
    <xf numFmtId="0" fontId="30" fillId="34" borderId="11" xfId="0" applyFont="1" applyFill="1" applyBorder="1" applyAlignment="1">
      <alignment horizontal="center" vertical="center"/>
    </xf>
    <xf numFmtId="0" fontId="30" fillId="34" borderId="12" xfId="0" applyFont="1" applyFill="1" applyBorder="1" applyAlignment="1">
      <alignment horizontal="center" vertical="center"/>
    </xf>
    <xf numFmtId="0" fontId="30" fillId="34" borderId="0" xfId="0" applyFont="1" applyFill="1" applyBorder="1" applyAlignment="1">
      <alignment horizontal="center" vertical="center"/>
    </xf>
    <xf numFmtId="0" fontId="30" fillId="34" borderId="32" xfId="0" applyFont="1" applyFill="1" applyBorder="1" applyAlignment="1">
      <alignment horizontal="center" vertical="center"/>
    </xf>
    <xf numFmtId="0" fontId="30" fillId="34" borderId="0" xfId="0" applyFont="1" applyFill="1" applyAlignment="1">
      <alignment horizontal="left" vertical="center" indent="1"/>
    </xf>
    <xf numFmtId="0" fontId="31" fillId="34" borderId="0" xfId="0" applyFont="1" applyFill="1" applyAlignment="1">
      <alignment horizontal="center" vertical="center"/>
    </xf>
    <xf numFmtId="0" fontId="30" fillId="34" borderId="29" xfId="0" applyFont="1" applyFill="1" applyBorder="1" applyAlignment="1">
      <alignment horizontal="center" vertical="center"/>
    </xf>
    <xf numFmtId="0" fontId="30" fillId="34" borderId="22" xfId="0" applyFont="1" applyFill="1" applyBorder="1" applyAlignment="1">
      <alignment horizontal="center" vertical="center"/>
    </xf>
    <xf numFmtId="0" fontId="30" fillId="34" borderId="23" xfId="0" applyFont="1" applyFill="1" applyBorder="1" applyAlignment="1">
      <alignment horizontal="center" vertical="center"/>
    </xf>
    <xf numFmtId="0" fontId="30" fillId="34" borderId="24" xfId="0" applyFont="1" applyFill="1" applyBorder="1" applyAlignment="1">
      <alignment horizontal="center" vertical="center"/>
    </xf>
    <xf numFmtId="0" fontId="30" fillId="34" borderId="25" xfId="0" applyFont="1" applyFill="1" applyBorder="1" applyAlignment="1">
      <alignment horizontal="center" vertical="center"/>
    </xf>
    <xf numFmtId="0" fontId="30" fillId="34" borderId="31" xfId="0" applyFont="1" applyFill="1" applyBorder="1" applyAlignment="1">
      <alignment horizontal="center" vertical="center"/>
    </xf>
    <xf numFmtId="0" fontId="30" fillId="34" borderId="27" xfId="0" applyFont="1" applyFill="1" applyBorder="1" applyAlignment="1">
      <alignment horizontal="center" vertical="center"/>
    </xf>
    <xf numFmtId="0" fontId="30" fillId="34" borderId="0" xfId="0" applyFont="1" applyFill="1" applyBorder="1" applyAlignment="1">
      <alignment horizontal="left" vertical="center"/>
    </xf>
    <xf numFmtId="0" fontId="30" fillId="34" borderId="32" xfId="0" applyFont="1" applyFill="1" applyBorder="1" applyAlignment="1">
      <alignment horizontal="left" vertical="center"/>
    </xf>
    <xf numFmtId="0" fontId="30" fillId="34" borderId="22" xfId="0" applyFont="1" applyFill="1" applyBorder="1" applyAlignment="1">
      <alignment horizontal="left" vertical="center" wrapText="1"/>
    </xf>
    <xf numFmtId="0" fontId="30" fillId="34" borderId="22" xfId="0" applyFont="1" applyFill="1" applyBorder="1" applyAlignment="1">
      <alignment horizontal="left" vertical="center"/>
    </xf>
    <xf numFmtId="192" fontId="2" fillId="34" borderId="0" xfId="0" applyNumberFormat="1" applyFont="1" applyFill="1" applyBorder="1" applyAlignment="1">
      <alignment horizontal="center" vertical="center" wrapText="1"/>
    </xf>
    <xf numFmtId="188" fontId="30" fillId="34" borderId="0" xfId="0" applyNumberFormat="1" applyFont="1" applyFill="1" applyAlignment="1">
      <alignment horizontal="center" vertical="center"/>
    </xf>
    <xf numFmtId="184" fontId="6" fillId="34" borderId="0" xfId="0" applyNumberFormat="1" applyFont="1" applyFill="1" applyBorder="1" applyAlignment="1">
      <alignment horizontal="center" vertical="center" wrapText="1"/>
    </xf>
    <xf numFmtId="3" fontId="30" fillId="34" borderId="32" xfId="0" applyNumberFormat="1" applyFont="1" applyFill="1" applyBorder="1" applyAlignment="1">
      <alignment horizontal="center" vertical="center"/>
    </xf>
    <xf numFmtId="0" fontId="30" fillId="34" borderId="0" xfId="0" applyFont="1" applyFill="1" applyBorder="1" applyAlignment="1">
      <alignment horizontal="left" vertical="center" wrapText="1"/>
    </xf>
    <xf numFmtId="0" fontId="20" fillId="0" borderId="0" xfId="0" applyFont="1" applyFill="1" applyAlignment="1">
      <alignment horizontal="center" vertical="center"/>
    </xf>
    <xf numFmtId="0" fontId="20" fillId="0" borderId="1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textRotation="255"/>
    </xf>
    <xf numFmtId="0" fontId="20" fillId="0" borderId="25" xfId="0" applyFont="1" applyFill="1" applyBorder="1" applyAlignment="1">
      <alignment horizontal="center" vertical="center" textRotation="255"/>
    </xf>
    <xf numFmtId="0" fontId="20" fillId="0" borderId="25" xfId="0" applyFont="1" applyFill="1" applyBorder="1" applyAlignment="1">
      <alignment horizontal="center" vertical="center"/>
    </xf>
    <xf numFmtId="0" fontId="36" fillId="0" borderId="0" xfId="0" applyFont="1" applyFill="1" applyAlignment="1">
      <alignment horizontal="center" vertical="center"/>
    </xf>
    <xf numFmtId="184" fontId="20" fillId="0" borderId="32" xfId="0" applyNumberFormat="1" applyFont="1" applyFill="1" applyBorder="1" applyAlignment="1">
      <alignment horizontal="center" vertical="center"/>
    </xf>
    <xf numFmtId="190" fontId="6" fillId="0" borderId="32" xfId="0" applyNumberFormat="1" applyFont="1" applyFill="1" applyBorder="1" applyAlignment="1">
      <alignment horizontal="center" vertical="center" wrapText="1"/>
    </xf>
    <xf numFmtId="0" fontId="20" fillId="0" borderId="0" xfId="0" applyFont="1" applyFill="1" applyBorder="1" applyAlignment="1">
      <alignment horizontal="left" vertical="center"/>
    </xf>
    <xf numFmtId="0" fontId="20" fillId="0" borderId="25" xfId="0" applyFont="1" applyFill="1" applyBorder="1" applyAlignment="1">
      <alignment horizontal="left" vertical="center"/>
    </xf>
    <xf numFmtId="184" fontId="20" fillId="0" borderId="0" xfId="0" applyNumberFormat="1" applyFont="1" applyFill="1" applyAlignment="1">
      <alignment horizontal="distributed" vertical="center" indent="1"/>
    </xf>
    <xf numFmtId="0" fontId="20" fillId="0" borderId="29" xfId="0" applyFont="1" applyFill="1" applyBorder="1" applyAlignment="1">
      <alignment horizontal="center" vertical="center" textRotation="255"/>
    </xf>
    <xf numFmtId="0" fontId="20" fillId="0" borderId="22" xfId="0" applyFont="1" applyFill="1" applyBorder="1" applyAlignment="1">
      <alignment horizontal="center" vertical="center" textRotation="255"/>
    </xf>
    <xf numFmtId="0" fontId="20" fillId="0" borderId="23" xfId="0" applyFont="1" applyFill="1" applyBorder="1" applyAlignment="1">
      <alignment horizontal="center" vertical="center" textRotation="255"/>
    </xf>
    <xf numFmtId="0" fontId="20" fillId="0" borderId="24" xfId="0" applyFont="1" applyFill="1" applyBorder="1" applyAlignment="1">
      <alignment horizontal="center" vertical="center" textRotation="255"/>
    </xf>
    <xf numFmtId="0" fontId="20" fillId="0" borderId="31" xfId="0" applyFont="1" applyFill="1" applyBorder="1" applyAlignment="1">
      <alignment horizontal="center" vertical="center" textRotation="255"/>
    </xf>
    <xf numFmtId="0" fontId="20" fillId="0" borderId="32" xfId="0" applyFont="1" applyFill="1" applyBorder="1" applyAlignment="1">
      <alignment horizontal="center" vertical="center" textRotation="255"/>
    </xf>
    <xf numFmtId="0" fontId="20" fillId="0" borderId="27" xfId="0" applyFont="1" applyFill="1" applyBorder="1" applyAlignment="1">
      <alignment horizontal="center" vertical="center" textRotation="255"/>
    </xf>
    <xf numFmtId="0" fontId="20" fillId="0" borderId="10" xfId="0" applyFont="1" applyFill="1" applyBorder="1" applyAlignment="1">
      <alignment horizontal="center" vertical="center"/>
    </xf>
    <xf numFmtId="0" fontId="20" fillId="0" borderId="12" xfId="0" applyFont="1" applyFill="1" applyBorder="1" applyAlignment="1">
      <alignment horizontal="center" vertical="center"/>
    </xf>
    <xf numFmtId="14" fontId="29" fillId="0" borderId="0" xfId="0" applyNumberFormat="1" applyFont="1" applyFill="1" applyAlignment="1">
      <alignment horizontal="center" vertical="center"/>
    </xf>
    <xf numFmtId="192" fontId="20" fillId="0" borderId="32" xfId="0" applyNumberFormat="1" applyFont="1" applyFill="1" applyBorder="1" applyAlignment="1">
      <alignment horizontal="center" vertical="center"/>
    </xf>
    <xf numFmtId="0" fontId="0" fillId="34" borderId="33" xfId="0" applyFont="1" applyFill="1" applyBorder="1" applyAlignment="1">
      <alignment horizontal="center" vertical="center"/>
    </xf>
    <xf numFmtId="0" fontId="0" fillId="34" borderId="0" xfId="0" applyFont="1" applyFill="1" applyBorder="1" applyAlignment="1">
      <alignment horizontal="left"/>
    </xf>
    <xf numFmtId="0" fontId="0" fillId="34" borderId="39" xfId="0" applyFont="1" applyFill="1" applyBorder="1" applyAlignment="1">
      <alignment horizontal="center" vertical="center"/>
    </xf>
    <xf numFmtId="0" fontId="29" fillId="34" borderId="22" xfId="0" applyFont="1" applyFill="1" applyBorder="1" applyAlignment="1">
      <alignment horizontal="center" vertical="center"/>
    </xf>
    <xf numFmtId="0" fontId="29" fillId="34" borderId="32" xfId="0" applyFont="1" applyFill="1" applyBorder="1" applyAlignment="1">
      <alignment horizontal="center" vertical="center"/>
    </xf>
    <xf numFmtId="0" fontId="0" fillId="34" borderId="48" xfId="0" applyFont="1" applyFill="1" applyBorder="1" applyAlignment="1">
      <alignment horizontal="distributed" vertical="center" indent="1"/>
    </xf>
    <xf numFmtId="0" fontId="0" fillId="34" borderId="49" xfId="0" applyFont="1" applyFill="1" applyBorder="1" applyAlignment="1">
      <alignment horizontal="distributed" vertical="center" indent="1"/>
    </xf>
    <xf numFmtId="0" fontId="0" fillId="34" borderId="0" xfId="0" applyFont="1" applyFill="1" applyBorder="1" applyAlignment="1">
      <alignment horizontal="distributed" vertical="center"/>
    </xf>
    <xf numFmtId="0" fontId="0" fillId="34" borderId="0" xfId="0" applyFont="1" applyFill="1" applyBorder="1" applyAlignment="1">
      <alignment horizontal="center"/>
    </xf>
    <xf numFmtId="0" fontId="0" fillId="34" borderId="159" xfId="0" applyFont="1" applyFill="1" applyBorder="1" applyAlignment="1">
      <alignment horizontal="center" vertical="center"/>
    </xf>
    <xf numFmtId="0" fontId="0" fillId="34" borderId="160"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94" xfId="0" applyFont="1" applyFill="1" applyBorder="1" applyAlignment="1">
      <alignment horizontal="center" vertical="center" textRotation="255"/>
    </xf>
    <xf numFmtId="0" fontId="0" fillId="34" borderId="34" xfId="0" applyFont="1" applyFill="1" applyBorder="1" applyAlignment="1">
      <alignment horizontal="center" vertical="center" textRotation="255"/>
    </xf>
    <xf numFmtId="0" fontId="0" fillId="34" borderId="44" xfId="0" applyFont="1" applyFill="1" applyBorder="1" applyAlignment="1">
      <alignment horizontal="center" vertical="center" textRotation="255"/>
    </xf>
    <xf numFmtId="0" fontId="0" fillId="34" borderId="35" xfId="0" applyFont="1" applyFill="1" applyBorder="1" applyAlignment="1">
      <alignment horizontal="center" vertical="center" textRotation="255"/>
    </xf>
    <xf numFmtId="0" fontId="0" fillId="34" borderId="46" xfId="0" applyFont="1" applyFill="1" applyBorder="1" applyAlignment="1">
      <alignment horizontal="center" vertical="center" textRotation="255"/>
    </xf>
    <xf numFmtId="0" fontId="0" fillId="34" borderId="51" xfId="0" applyFont="1" applyFill="1" applyBorder="1" applyAlignment="1">
      <alignment horizontal="center" vertical="center" textRotation="255"/>
    </xf>
    <xf numFmtId="0" fontId="0" fillId="34" borderId="46" xfId="0" applyFont="1" applyFill="1" applyBorder="1" applyAlignment="1">
      <alignment horizontal="distributed" vertical="center" indent="1"/>
    </xf>
    <xf numFmtId="0" fontId="0" fillId="34" borderId="39" xfId="0" applyFont="1" applyFill="1" applyBorder="1" applyAlignment="1">
      <alignment horizontal="distributed" vertical="center" indent="1"/>
    </xf>
    <xf numFmtId="0" fontId="0" fillId="34" borderId="51" xfId="0" applyFont="1" applyFill="1" applyBorder="1" applyAlignment="1">
      <alignment horizontal="distributed" vertical="center" indent="1"/>
    </xf>
    <xf numFmtId="0" fontId="0" fillId="34" borderId="94" xfId="0" applyFont="1" applyFill="1" applyBorder="1" applyAlignment="1">
      <alignment horizontal="distributed" vertical="top" indent="1"/>
    </xf>
    <xf numFmtId="0" fontId="0" fillId="34" borderId="42" xfId="0" applyFont="1" applyFill="1" applyBorder="1" applyAlignment="1">
      <alignment horizontal="distributed" vertical="top" indent="1"/>
    </xf>
    <xf numFmtId="0" fontId="0" fillId="34" borderId="34" xfId="0" applyFont="1" applyFill="1" applyBorder="1" applyAlignment="1">
      <alignment horizontal="distributed" vertical="top" indent="1"/>
    </xf>
    <xf numFmtId="0" fontId="0" fillId="34" borderId="44" xfId="0" applyFont="1" applyFill="1" applyBorder="1" applyAlignment="1">
      <alignment horizontal="distributed" vertical="top" indent="1"/>
    </xf>
    <xf numFmtId="0" fontId="0" fillId="34" borderId="0" xfId="0" applyFont="1" applyFill="1" applyBorder="1" applyAlignment="1">
      <alignment horizontal="distributed" vertical="top" indent="1"/>
    </xf>
    <xf numFmtId="0" fontId="0" fillId="34" borderId="35" xfId="0" applyFont="1" applyFill="1" applyBorder="1" applyAlignment="1">
      <alignment horizontal="distributed" vertical="top" indent="1"/>
    </xf>
    <xf numFmtId="0" fontId="0" fillId="34" borderId="46" xfId="0" applyFont="1" applyFill="1" applyBorder="1" applyAlignment="1">
      <alignment horizontal="distributed" vertical="top" indent="1"/>
    </xf>
    <xf numFmtId="0" fontId="0" fillId="34" borderId="39" xfId="0" applyFont="1" applyFill="1" applyBorder="1" applyAlignment="1">
      <alignment horizontal="distributed" vertical="top" indent="1"/>
    </xf>
    <xf numFmtId="0" fontId="0" fillId="34" borderId="51" xfId="0" applyFont="1" applyFill="1" applyBorder="1" applyAlignment="1">
      <alignment horizontal="distributed" vertical="top" indent="1"/>
    </xf>
    <xf numFmtId="0" fontId="0" fillId="34" borderId="2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7" xfId="0" applyFont="1" applyFill="1" applyBorder="1" applyAlignment="1">
      <alignment horizontal="center" vertical="center"/>
    </xf>
    <xf numFmtId="0" fontId="18" fillId="34" borderId="0" xfId="0" applyFont="1" applyFill="1" applyAlignment="1">
      <alignment horizontal="center"/>
    </xf>
    <xf numFmtId="0" fontId="74" fillId="34" borderId="0" xfId="0" applyFont="1" applyFill="1" applyAlignment="1">
      <alignment horizontal="left" vertical="distributed" wrapText="1" indent="1"/>
    </xf>
    <xf numFmtId="14" fontId="29" fillId="34" borderId="0" xfId="0" applyNumberFormat="1" applyFont="1" applyFill="1" applyAlignment="1">
      <alignment horizontal="center" vertical="center"/>
    </xf>
    <xf numFmtId="0" fontId="29" fillId="34" borderId="0" xfId="0" applyFont="1" applyFill="1" applyAlignment="1">
      <alignment horizontal="center" vertical="center"/>
    </xf>
    <xf numFmtId="0" fontId="0" fillId="34" borderId="0" xfId="0" applyFont="1" applyFill="1" applyAlignment="1">
      <alignment horizontal="center" vertical="center"/>
    </xf>
    <xf numFmtId="0" fontId="29" fillId="34" borderId="23" xfId="0" applyFont="1" applyFill="1" applyBorder="1" applyAlignment="1">
      <alignment horizontal="center" vertical="center"/>
    </xf>
    <xf numFmtId="0" fontId="29" fillId="34" borderId="27" xfId="0" applyFont="1" applyFill="1" applyBorder="1" applyAlignment="1">
      <alignment horizontal="center" vertical="center"/>
    </xf>
    <xf numFmtId="0" fontId="0" fillId="34" borderId="0" xfId="0" applyFont="1" applyFill="1" applyAlignment="1">
      <alignment horizontal="left"/>
    </xf>
    <xf numFmtId="0" fontId="76" fillId="34" borderId="0" xfId="0" applyFont="1" applyFill="1" applyBorder="1" applyAlignment="1">
      <alignment horizontal="center"/>
    </xf>
    <xf numFmtId="0" fontId="73" fillId="34" borderId="0" xfId="0" applyFont="1" applyFill="1" applyAlignment="1">
      <alignment horizontal="distributed"/>
    </xf>
    <xf numFmtId="0" fontId="0" fillId="34" borderId="0" xfId="0" applyFont="1" applyFill="1" applyAlignment="1">
      <alignment horizontal="center"/>
    </xf>
    <xf numFmtId="0" fontId="76" fillId="34" borderId="25" xfId="0" applyFont="1" applyFill="1" applyBorder="1" applyAlignment="1">
      <alignment horizontal="center"/>
    </xf>
    <xf numFmtId="0" fontId="76" fillId="34" borderId="29" xfId="0" applyFont="1" applyFill="1" applyBorder="1" applyAlignment="1">
      <alignment horizontal="center" vertical="center"/>
    </xf>
    <xf numFmtId="0" fontId="76" fillId="34" borderId="22" xfId="0" applyFont="1" applyFill="1" applyBorder="1" applyAlignment="1">
      <alignment horizontal="center" vertical="center"/>
    </xf>
    <xf numFmtId="0" fontId="76" fillId="34" borderId="24" xfId="0" applyFont="1" applyFill="1" applyBorder="1" applyAlignment="1">
      <alignment horizontal="center" vertical="center"/>
    </xf>
    <xf numFmtId="0" fontId="76" fillId="34" borderId="0" xfId="0" applyFont="1" applyFill="1" applyBorder="1" applyAlignment="1">
      <alignment horizontal="center" vertical="center"/>
    </xf>
    <xf numFmtId="0" fontId="76" fillId="34" borderId="31" xfId="0" applyFont="1" applyFill="1" applyBorder="1" applyAlignment="1">
      <alignment horizontal="center" vertical="center"/>
    </xf>
    <xf numFmtId="0" fontId="76" fillId="34" borderId="32" xfId="0" applyFont="1" applyFill="1" applyBorder="1" applyAlignment="1">
      <alignment horizontal="center" vertical="center"/>
    </xf>
    <xf numFmtId="0" fontId="0" fillId="34" borderId="24" xfId="0" applyFont="1" applyFill="1" applyBorder="1" applyAlignment="1">
      <alignment horizontal="center"/>
    </xf>
    <xf numFmtId="0" fontId="0" fillId="34" borderId="25" xfId="0" applyFont="1" applyFill="1" applyBorder="1" applyAlignment="1">
      <alignment horizontal="center"/>
    </xf>
    <xf numFmtId="0" fontId="0" fillId="34" borderId="24" xfId="0" applyFont="1" applyFill="1" applyBorder="1" applyAlignment="1">
      <alignment horizontal="center" vertical="top"/>
    </xf>
    <xf numFmtId="0" fontId="0" fillId="34" borderId="0" xfId="0" applyFont="1" applyFill="1" applyBorder="1" applyAlignment="1">
      <alignment horizontal="center" vertical="top"/>
    </xf>
    <xf numFmtId="0" fontId="0" fillId="34" borderId="25" xfId="0" applyFont="1" applyFill="1" applyBorder="1" applyAlignment="1">
      <alignment horizontal="center" vertical="top"/>
    </xf>
    <xf numFmtId="0" fontId="0" fillId="34" borderId="24"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0" xfId="0" applyFont="1" applyFill="1" applyAlignment="1">
      <alignment horizontal="left" indent="1"/>
    </xf>
    <xf numFmtId="0" fontId="0" fillId="34" borderId="0" xfId="0" applyFont="1" applyFill="1" applyAlignment="1">
      <alignment horizontal="left" indent="1"/>
    </xf>
    <xf numFmtId="184" fontId="74" fillId="34" borderId="0" xfId="0" applyNumberFormat="1" applyFont="1" applyFill="1" applyAlignment="1">
      <alignment horizontal="right"/>
    </xf>
    <xf numFmtId="0" fontId="0" fillId="34" borderId="0" xfId="0" applyFont="1" applyFill="1" applyAlignment="1">
      <alignment horizontal="center"/>
    </xf>
    <xf numFmtId="0" fontId="0" fillId="34" borderId="0" xfId="0" applyFont="1" applyFill="1" applyAlignment="1">
      <alignment horizontal="left"/>
    </xf>
    <xf numFmtId="0" fontId="18" fillId="34" borderId="0" xfId="0" applyFont="1" applyFill="1" applyAlignment="1">
      <alignment horizontal="left" vertical="center" indent="1"/>
    </xf>
    <xf numFmtId="14" fontId="29" fillId="34" borderId="0" xfId="0" applyNumberFormat="1" applyFont="1" applyFill="1" applyAlignment="1">
      <alignment horizontal="left" vertical="center" indent="1"/>
    </xf>
    <xf numFmtId="0" fontId="29" fillId="34" borderId="0" xfId="0" applyFont="1" applyFill="1" applyAlignment="1">
      <alignment horizontal="left" vertical="center" indent="1"/>
    </xf>
    <xf numFmtId="0" fontId="24" fillId="34" borderId="0" xfId="64" applyFont="1" applyFill="1" applyAlignment="1">
      <alignment horizontal="left" vertical="center"/>
      <protection/>
    </xf>
    <xf numFmtId="0" fontId="23" fillId="34" borderId="0" xfId="64" applyFont="1" applyFill="1" applyAlignment="1">
      <alignment horizontal="center" vertical="center"/>
      <protection/>
    </xf>
    <xf numFmtId="14" fontId="23" fillId="34" borderId="0" xfId="64" applyNumberFormat="1" applyFont="1" applyFill="1" applyAlignment="1">
      <alignment horizontal="center" vertical="center"/>
      <protection/>
    </xf>
    <xf numFmtId="14" fontId="23" fillId="34" borderId="0" xfId="64" applyNumberFormat="1" applyFont="1" applyFill="1" applyAlignment="1">
      <alignment horizontal="left" vertical="center"/>
      <protection/>
    </xf>
    <xf numFmtId="0" fontId="23" fillId="34" borderId="0" xfId="64" applyFont="1" applyFill="1" applyAlignment="1">
      <alignment horizontal="left" vertical="center"/>
      <protection/>
    </xf>
    <xf numFmtId="0" fontId="23" fillId="34" borderId="0" xfId="64" applyFont="1" applyFill="1" applyAlignment="1">
      <alignment horizontal="right" vertical="center"/>
      <protection/>
    </xf>
    <xf numFmtId="184" fontId="23" fillId="34" borderId="0" xfId="64" applyNumberFormat="1" applyFont="1" applyFill="1" applyAlignment="1">
      <alignment horizontal="distributed" vertical="center"/>
      <protection/>
    </xf>
    <xf numFmtId="0" fontId="27" fillId="34" borderId="10" xfId="64" applyFont="1" applyFill="1" applyBorder="1" applyAlignment="1">
      <alignment horizontal="center" vertical="center" shrinkToFit="1"/>
      <protection/>
    </xf>
    <xf numFmtId="0" fontId="22" fillId="34" borderId="12" xfId="63" applyFill="1" applyBorder="1">
      <alignment vertical="center"/>
      <protection/>
    </xf>
    <xf numFmtId="0" fontId="25" fillId="34" borderId="0" xfId="64" applyFont="1" applyFill="1" applyAlignment="1">
      <alignment horizontal="center" vertical="center"/>
      <protection/>
    </xf>
    <xf numFmtId="0" fontId="23" fillId="34" borderId="32" xfId="64" applyFont="1" applyFill="1" applyBorder="1" applyAlignment="1">
      <alignment horizontal="center" vertical="center"/>
      <protection/>
    </xf>
    <xf numFmtId="0" fontId="26" fillId="34" borderId="52" xfId="64" applyFont="1" applyFill="1" applyBorder="1" applyAlignment="1">
      <alignment horizontal="center" vertical="center" wrapText="1"/>
      <protection/>
    </xf>
    <xf numFmtId="0" fontId="26" fillId="34" borderId="52" xfId="64" applyFont="1" applyFill="1" applyBorder="1" applyAlignment="1">
      <alignment horizontal="center" vertical="center"/>
      <protection/>
    </xf>
    <xf numFmtId="0" fontId="26" fillId="34" borderId="26" xfId="64" applyFont="1" applyFill="1" applyBorder="1" applyAlignment="1">
      <alignment horizontal="center" vertical="center"/>
      <protection/>
    </xf>
    <xf numFmtId="0" fontId="27" fillId="34" borderId="12" xfId="64" applyFont="1" applyFill="1" applyBorder="1" applyAlignment="1">
      <alignment horizontal="center" vertical="center" shrinkToFit="1"/>
      <protection/>
    </xf>
    <xf numFmtId="0" fontId="27" fillId="34" borderId="11" xfId="64" applyFont="1" applyFill="1" applyBorder="1" applyAlignment="1">
      <alignment horizontal="center" vertical="center" shrinkToFit="1"/>
      <protection/>
    </xf>
    <xf numFmtId="0" fontId="28" fillId="34" borderId="10" xfId="64" applyFont="1" applyFill="1" applyBorder="1" applyAlignment="1">
      <alignment horizontal="center" vertical="center" shrinkToFit="1"/>
      <protection/>
    </xf>
    <xf numFmtId="0" fontId="28" fillId="34" borderId="11" xfId="64" applyFont="1" applyFill="1" applyBorder="1" applyAlignment="1">
      <alignment horizontal="center" vertical="center" shrinkToFit="1"/>
      <protection/>
    </xf>
    <xf numFmtId="0" fontId="26" fillId="34" borderId="0" xfId="64" applyFont="1" applyFill="1" applyAlignment="1">
      <alignment horizontal="center" vertical="center"/>
      <protection/>
    </xf>
    <xf numFmtId="0" fontId="26" fillId="34" borderId="0" xfId="64" applyFont="1" applyFill="1" applyAlignment="1">
      <alignment horizontal="left" vertical="center" wrapText="1"/>
      <protection/>
    </xf>
    <xf numFmtId="0" fontId="21" fillId="34" borderId="44" xfId="0" applyFont="1" applyFill="1" applyBorder="1" applyAlignment="1">
      <alignment horizontal="center" vertical="center"/>
    </xf>
    <xf numFmtId="0" fontId="21" fillId="34" borderId="0" xfId="0" applyFont="1" applyFill="1" applyBorder="1" applyAlignment="1">
      <alignment horizontal="center" vertical="center"/>
    </xf>
    <xf numFmtId="0" fontId="21" fillId="34" borderId="25" xfId="0" applyFont="1" applyFill="1" applyBorder="1" applyAlignment="1">
      <alignment horizontal="center" vertical="center"/>
    </xf>
    <xf numFmtId="0" fontId="21" fillId="34" borderId="46" xfId="0" applyFont="1" applyFill="1" applyBorder="1" applyAlignment="1">
      <alignment horizontal="center" vertical="center"/>
    </xf>
    <xf numFmtId="0" fontId="21" fillId="34" borderId="39" xfId="0" applyFont="1" applyFill="1" applyBorder="1" applyAlignment="1">
      <alignment horizontal="center" vertical="center"/>
    </xf>
    <xf numFmtId="0" fontId="21" fillId="34" borderId="45" xfId="0" applyFont="1" applyFill="1" applyBorder="1" applyAlignment="1">
      <alignment horizontal="center" vertical="center"/>
    </xf>
    <xf numFmtId="56" fontId="21" fillId="34" borderId="44" xfId="0" applyNumberFormat="1" applyFont="1" applyFill="1" applyBorder="1" applyAlignment="1">
      <alignment horizontal="center" vertical="center"/>
    </xf>
    <xf numFmtId="56" fontId="21" fillId="34" borderId="0" xfId="0" applyNumberFormat="1" applyFont="1" applyFill="1" applyBorder="1" applyAlignment="1">
      <alignment horizontal="center" vertical="center"/>
    </xf>
    <xf numFmtId="56" fontId="21" fillId="34" borderId="158" xfId="0" applyNumberFormat="1" applyFont="1" applyFill="1" applyBorder="1" applyAlignment="1">
      <alignment horizontal="center" vertical="center"/>
    </xf>
    <xf numFmtId="56" fontId="21" fillId="34" borderId="32" xfId="0" applyNumberFormat="1" applyFont="1" applyFill="1" applyBorder="1" applyAlignment="1">
      <alignment horizontal="center" vertical="center"/>
    </xf>
    <xf numFmtId="0" fontId="21" fillId="34" borderId="32" xfId="0" applyFont="1" applyFill="1" applyBorder="1" applyAlignment="1">
      <alignment horizontal="center" vertical="center"/>
    </xf>
    <xf numFmtId="0" fontId="21" fillId="34" borderId="27" xfId="0" applyFont="1" applyFill="1" applyBorder="1" applyAlignment="1">
      <alignment horizontal="center" vertical="center"/>
    </xf>
    <xf numFmtId="0" fontId="21" fillId="34" borderId="42" xfId="0" applyFont="1" applyFill="1" applyBorder="1" applyAlignment="1">
      <alignment horizontal="center" vertical="center"/>
    </xf>
    <xf numFmtId="0" fontId="21" fillId="34" borderId="43" xfId="0" applyFont="1" applyFill="1" applyBorder="1" applyAlignment="1">
      <alignment horizontal="center" vertical="center"/>
    </xf>
    <xf numFmtId="14" fontId="20" fillId="34" borderId="0" xfId="0" applyNumberFormat="1" applyFont="1" applyFill="1" applyAlignment="1">
      <alignment horizontal="left" vertical="center"/>
    </xf>
    <xf numFmtId="14" fontId="38" fillId="34" borderId="0" xfId="0" applyNumberFormat="1" applyFont="1" applyFill="1" applyAlignment="1">
      <alignment horizontal="center" vertical="center"/>
    </xf>
    <xf numFmtId="0" fontId="21" fillId="34" borderId="94" xfId="0" applyFont="1" applyFill="1" applyBorder="1" applyAlignment="1">
      <alignment horizontal="center" vertical="center"/>
    </xf>
    <xf numFmtId="0" fontId="21" fillId="34" borderId="41" xfId="0" applyFont="1" applyFill="1" applyBorder="1" applyAlignment="1">
      <alignment horizontal="center" vertical="center"/>
    </xf>
    <xf numFmtId="0" fontId="35" fillId="34" borderId="0" xfId="0" applyFont="1" applyFill="1" applyBorder="1" applyAlignment="1">
      <alignment horizontal="center" wrapText="1"/>
    </xf>
    <xf numFmtId="184" fontId="21" fillId="34" borderId="39" xfId="0" applyNumberFormat="1" applyFont="1" applyFill="1" applyBorder="1" applyAlignment="1">
      <alignment horizontal="distributed" vertical="center" indent="2"/>
    </xf>
    <xf numFmtId="0" fontId="21" fillId="34" borderId="98" xfId="0" applyFont="1" applyFill="1" applyBorder="1" applyAlignment="1">
      <alignment horizontal="center" vertical="center"/>
    </xf>
    <xf numFmtId="0" fontId="21" fillId="34" borderId="99" xfId="0" applyFont="1" applyFill="1" applyBorder="1" applyAlignment="1">
      <alignment horizontal="center" vertical="center"/>
    </xf>
    <xf numFmtId="184" fontId="21" fillId="34" borderId="42" xfId="0" applyNumberFormat="1" applyFont="1" applyFill="1" applyBorder="1" applyAlignment="1">
      <alignment horizontal="distributed" vertical="center" indent="2"/>
    </xf>
    <xf numFmtId="0" fontId="21" fillId="34" borderId="33" xfId="0" applyFont="1" applyFill="1" applyBorder="1" applyAlignment="1">
      <alignment horizontal="center" vertical="center"/>
    </xf>
    <xf numFmtId="56" fontId="21" fillId="34" borderId="94" xfId="0" applyNumberFormat="1" applyFont="1" applyFill="1" applyBorder="1" applyAlignment="1">
      <alignment horizontal="center" vertical="center"/>
    </xf>
    <xf numFmtId="56" fontId="21" fillId="34" borderId="42" xfId="0" applyNumberFormat="1" applyFont="1" applyFill="1" applyBorder="1" applyAlignment="1">
      <alignment horizontal="center" vertical="center"/>
    </xf>
    <xf numFmtId="0" fontId="21" fillId="34" borderId="47" xfId="0" applyFont="1" applyFill="1" applyBorder="1" applyAlignment="1">
      <alignment horizontal="center" vertical="center"/>
    </xf>
    <xf numFmtId="0" fontId="21" fillId="34" borderId="96" xfId="0" applyFont="1" applyFill="1" applyBorder="1" applyAlignment="1">
      <alignment horizontal="center" vertical="center"/>
    </xf>
    <xf numFmtId="0" fontId="21" fillId="34" borderId="33" xfId="0" applyFont="1" applyFill="1" applyBorder="1" applyAlignment="1">
      <alignment horizontal="left" vertical="center"/>
    </xf>
    <xf numFmtId="0" fontId="21" fillId="34" borderId="95" xfId="0" applyFont="1" applyFill="1" applyBorder="1" applyAlignment="1">
      <alignment horizontal="left" vertical="center"/>
    </xf>
    <xf numFmtId="197" fontId="47" fillId="34" borderId="0" xfId="0" applyNumberFormat="1" applyFont="1" applyFill="1" applyAlignment="1">
      <alignment horizontal="center" vertical="center"/>
    </xf>
    <xf numFmtId="184" fontId="47" fillId="34" borderId="0" xfId="0" applyNumberFormat="1" applyFont="1" applyFill="1" applyAlignment="1">
      <alignment horizontal="distributed"/>
    </xf>
    <xf numFmtId="0" fontId="47" fillId="34" borderId="0" xfId="0" applyFont="1" applyFill="1" applyAlignment="1">
      <alignment horizontal="center"/>
    </xf>
    <xf numFmtId="0" fontId="47" fillId="34" borderId="0" xfId="0" applyFont="1" applyFill="1" applyAlignment="1">
      <alignment horizontal="left"/>
    </xf>
    <xf numFmtId="14" fontId="47" fillId="34" borderId="0" xfId="0" applyNumberFormat="1" applyFont="1" applyFill="1" applyAlignment="1">
      <alignment horizontal="center"/>
    </xf>
    <xf numFmtId="0" fontId="47" fillId="34" borderId="0" xfId="0" applyFont="1" applyFill="1" applyAlignment="1">
      <alignment horizontal="left" vertical="top" wrapText="1"/>
    </xf>
    <xf numFmtId="0" fontId="57" fillId="34" borderId="0" xfId="0" applyFont="1" applyFill="1" applyAlignment="1">
      <alignment horizontal="center"/>
    </xf>
    <xf numFmtId="0" fontId="30" fillId="34" borderId="52" xfId="0" applyFont="1" applyFill="1" applyBorder="1" applyAlignment="1">
      <alignment horizontal="center" vertical="center" textRotation="255"/>
    </xf>
    <xf numFmtId="0" fontId="30" fillId="34" borderId="93" xfId="0" applyFont="1" applyFill="1" applyBorder="1" applyAlignment="1">
      <alignment horizontal="center" vertical="center" textRotation="255"/>
    </xf>
    <xf numFmtId="0" fontId="30" fillId="34" borderId="26" xfId="0" applyFont="1" applyFill="1" applyBorder="1" applyAlignment="1">
      <alignment horizontal="center" vertical="center" textRotation="255"/>
    </xf>
    <xf numFmtId="0" fontId="32" fillId="34" borderId="0" xfId="0" applyFont="1" applyFill="1" applyAlignment="1">
      <alignment horizontal="center" vertical="center"/>
    </xf>
    <xf numFmtId="0" fontId="33" fillId="34" borderId="33" xfId="0" applyFont="1" applyFill="1" applyBorder="1" applyAlignment="1">
      <alignment horizontal="center" vertical="center"/>
    </xf>
    <xf numFmtId="0" fontId="33" fillId="34" borderId="95" xfId="0" applyFont="1" applyFill="1" applyBorder="1" applyAlignment="1">
      <alignment horizontal="center" vertical="center"/>
    </xf>
    <xf numFmtId="0" fontId="33" fillId="34" borderId="159" xfId="0" applyFont="1" applyFill="1" applyBorder="1" applyAlignment="1">
      <alignment horizontal="center" vertical="center"/>
    </xf>
    <xf numFmtId="0" fontId="33" fillId="34" borderId="161" xfId="0" applyFont="1" applyFill="1" applyBorder="1" applyAlignment="1">
      <alignment horizontal="center" vertical="center"/>
    </xf>
    <xf numFmtId="0" fontId="31" fillId="34" borderId="40" xfId="0" applyFont="1" applyFill="1" applyBorder="1" applyAlignment="1">
      <alignment horizontal="left" vertical="center" wrapText="1"/>
    </xf>
    <xf numFmtId="0" fontId="31" fillId="34" borderId="98" xfId="0" applyFont="1" applyFill="1" applyBorder="1" applyAlignment="1">
      <alignment horizontal="left" vertical="center" wrapText="1"/>
    </xf>
    <xf numFmtId="0" fontId="31" fillId="34" borderId="99" xfId="0" applyFont="1" applyFill="1" applyBorder="1" applyAlignment="1">
      <alignment horizontal="left" vertical="center" wrapText="1"/>
    </xf>
    <xf numFmtId="0" fontId="31" fillId="34" borderId="41" xfId="0" applyFont="1" applyFill="1" applyBorder="1" applyAlignment="1">
      <alignment horizontal="left" vertical="center" wrapText="1"/>
    </xf>
    <xf numFmtId="0" fontId="31" fillId="34" borderId="33" xfId="0" applyFont="1" applyFill="1" applyBorder="1" applyAlignment="1">
      <alignment horizontal="left" vertical="center" wrapText="1"/>
    </xf>
    <xf numFmtId="0" fontId="31" fillId="34" borderId="95" xfId="0" applyFont="1" applyFill="1" applyBorder="1" applyAlignment="1">
      <alignment horizontal="left" vertical="center" wrapText="1"/>
    </xf>
    <xf numFmtId="0" fontId="31" fillId="34" borderId="47" xfId="0" applyFont="1" applyFill="1" applyBorder="1" applyAlignment="1">
      <alignment horizontal="left" vertical="center" wrapText="1"/>
    </xf>
    <xf numFmtId="0" fontId="31" fillId="34" borderId="96" xfId="0" applyFont="1" applyFill="1" applyBorder="1" applyAlignment="1">
      <alignment horizontal="left" vertical="center" wrapText="1"/>
    </xf>
    <xf numFmtId="0" fontId="31" fillId="34" borderId="97" xfId="0" applyFont="1" applyFill="1" applyBorder="1" applyAlignment="1">
      <alignment horizontal="left" vertical="center" wrapText="1"/>
    </xf>
    <xf numFmtId="0" fontId="30" fillId="34" borderId="40" xfId="0" applyFont="1" applyFill="1" applyBorder="1" applyAlignment="1">
      <alignment horizontal="center" vertical="center" wrapText="1"/>
    </xf>
    <xf numFmtId="0" fontId="30" fillId="34" borderId="98" xfId="0" applyFont="1" applyFill="1" applyBorder="1" applyAlignment="1">
      <alignment horizontal="center" vertical="center"/>
    </xf>
    <xf numFmtId="0" fontId="30" fillId="34" borderId="99" xfId="0" applyFont="1" applyFill="1" applyBorder="1" applyAlignment="1">
      <alignment horizontal="center" vertical="center"/>
    </xf>
    <xf numFmtId="0" fontId="30" fillId="34" borderId="41" xfId="0" applyFont="1" applyFill="1" applyBorder="1" applyAlignment="1">
      <alignment horizontal="center" vertical="center"/>
    </xf>
    <xf numFmtId="0" fontId="30" fillId="34" borderId="33" xfId="0" applyFont="1" applyFill="1" applyBorder="1" applyAlignment="1">
      <alignment horizontal="center" vertical="center"/>
    </xf>
    <xf numFmtId="0" fontId="30" fillId="34" borderId="95" xfId="0" applyFont="1" applyFill="1" applyBorder="1" applyAlignment="1">
      <alignment horizontal="center" vertical="center"/>
    </xf>
    <xf numFmtId="0" fontId="30" fillId="34" borderId="47" xfId="0" applyFont="1" applyFill="1" applyBorder="1" applyAlignment="1">
      <alignment horizontal="center" vertical="center"/>
    </xf>
    <xf numFmtId="0" fontId="30" fillId="34" borderId="96" xfId="0" applyFont="1" applyFill="1" applyBorder="1" applyAlignment="1">
      <alignment horizontal="center" vertical="center"/>
    </xf>
    <xf numFmtId="0" fontId="30" fillId="34" borderId="97" xfId="0" applyFont="1" applyFill="1" applyBorder="1" applyAlignment="1">
      <alignment horizontal="center" vertical="center"/>
    </xf>
    <xf numFmtId="0" fontId="34" fillId="34" borderId="0" xfId="0" applyFont="1" applyFill="1" applyAlignment="1">
      <alignment horizontal="center" vertical="center"/>
    </xf>
    <xf numFmtId="0" fontId="32" fillId="34" borderId="101" xfId="0" applyFont="1" applyFill="1" applyBorder="1" applyAlignment="1">
      <alignment horizontal="center" vertical="center"/>
    </xf>
    <xf numFmtId="0" fontId="32" fillId="34" borderId="42" xfId="0" applyFont="1" applyFill="1" applyBorder="1" applyAlignment="1">
      <alignment horizontal="center" vertical="center"/>
    </xf>
    <xf numFmtId="0" fontId="30" fillId="34" borderId="155" xfId="0" applyFont="1" applyFill="1" applyBorder="1" applyAlignment="1">
      <alignment horizontal="center" vertical="center"/>
    </xf>
    <xf numFmtId="0" fontId="30" fillId="34" borderId="157" xfId="0" applyFont="1" applyFill="1" applyBorder="1" applyAlignment="1">
      <alignment horizontal="center" vertical="center"/>
    </xf>
    <xf numFmtId="0" fontId="33" fillId="34" borderId="50" xfId="0" applyFont="1" applyFill="1" applyBorder="1" applyAlignment="1">
      <alignment horizontal="center" vertical="center"/>
    </xf>
    <xf numFmtId="0" fontId="33" fillId="34" borderId="34" xfId="0" applyFont="1" applyFill="1" applyBorder="1" applyAlignment="1">
      <alignment horizontal="center" vertical="center"/>
    </xf>
    <xf numFmtId="0" fontId="33" fillId="34" borderId="33" xfId="0" applyFont="1" applyFill="1" applyBorder="1" applyAlignment="1">
      <alignment horizontal="center" vertical="center" wrapText="1"/>
    </xf>
    <xf numFmtId="0" fontId="33" fillId="34" borderId="159" xfId="0" applyFont="1" applyFill="1" applyBorder="1" applyAlignment="1">
      <alignment horizontal="center" vertical="center" wrapText="1"/>
    </xf>
    <xf numFmtId="0" fontId="33" fillId="34" borderId="33" xfId="0" applyFont="1" applyFill="1" applyBorder="1" applyAlignment="1">
      <alignment horizontal="left" vertical="center" wrapText="1"/>
    </xf>
    <xf numFmtId="0" fontId="33" fillId="34" borderId="159" xfId="0" applyFont="1" applyFill="1" applyBorder="1" applyAlignment="1">
      <alignment horizontal="left" vertical="center" wrapText="1"/>
    </xf>
    <xf numFmtId="0" fontId="30" fillId="34" borderId="162" xfId="0" applyFont="1" applyFill="1" applyBorder="1" applyAlignment="1">
      <alignment horizontal="center" vertical="center"/>
    </xf>
    <xf numFmtId="0" fontId="30" fillId="34" borderId="163" xfId="0" applyFont="1" applyFill="1" applyBorder="1" applyAlignment="1">
      <alignment horizontal="center" vertical="center"/>
    </xf>
    <xf numFmtId="0" fontId="30" fillId="34" borderId="156" xfId="0" applyFont="1" applyFill="1" applyBorder="1" applyAlignment="1">
      <alignment horizontal="center" vertical="center"/>
    </xf>
    <xf numFmtId="0" fontId="30" fillId="34" borderId="164" xfId="0" applyFont="1" applyFill="1" applyBorder="1" applyAlignment="1">
      <alignment horizontal="center" vertical="center"/>
    </xf>
    <xf numFmtId="0" fontId="33" fillId="34" borderId="160" xfId="0" applyFont="1" applyFill="1" applyBorder="1" applyAlignment="1">
      <alignment horizontal="center" vertical="center"/>
    </xf>
    <xf numFmtId="0" fontId="33" fillId="34" borderId="165" xfId="0" applyFont="1" applyFill="1" applyBorder="1" applyAlignment="1">
      <alignment horizontal="center" vertical="center"/>
    </xf>
    <xf numFmtId="0" fontId="33" fillId="34" borderId="160" xfId="0" applyFont="1" applyFill="1" applyBorder="1" applyAlignment="1">
      <alignment horizontal="left" vertical="center" wrapText="1"/>
    </xf>
    <xf numFmtId="0" fontId="33" fillId="34" borderId="160" xfId="0" applyFont="1" applyFill="1" applyBorder="1" applyAlignment="1">
      <alignment horizontal="center" vertical="center" wrapText="1"/>
    </xf>
    <xf numFmtId="0" fontId="33" fillId="34" borderId="51" xfId="0" applyFont="1" applyFill="1" applyBorder="1" applyAlignment="1">
      <alignment horizontal="center" vertical="center"/>
    </xf>
    <xf numFmtId="0" fontId="33" fillId="34" borderId="156" xfId="0" applyFont="1" applyFill="1" applyBorder="1" applyAlignment="1">
      <alignment horizontal="center" vertical="center" textRotation="255"/>
    </xf>
    <xf numFmtId="0" fontId="33" fillId="34" borderId="166" xfId="0" applyFont="1" applyFill="1" applyBorder="1" applyAlignment="1">
      <alignment horizontal="center" vertical="center" textRotation="255"/>
    </xf>
    <xf numFmtId="0" fontId="32" fillId="34" borderId="100" xfId="0" applyFont="1" applyFill="1" applyBorder="1" applyAlignment="1">
      <alignment horizontal="center" vertical="center"/>
    </xf>
    <xf numFmtId="0" fontId="32" fillId="34" borderId="109" xfId="0" applyFont="1" applyFill="1" applyBorder="1" applyAlignment="1">
      <alignment horizontal="center" vertical="center"/>
    </xf>
    <xf numFmtId="184" fontId="31" fillId="34" borderId="0" xfId="0" applyNumberFormat="1" applyFont="1" applyFill="1" applyAlignment="1">
      <alignment horizontal="center" vertical="center"/>
    </xf>
    <xf numFmtId="192" fontId="31" fillId="34" borderId="0" xfId="0" applyNumberFormat="1" applyFont="1" applyFill="1" applyAlignment="1">
      <alignment horizontal="left" vertical="center"/>
    </xf>
    <xf numFmtId="0" fontId="32" fillId="34" borderId="101" xfId="0" applyFont="1" applyFill="1" applyBorder="1" applyAlignment="1">
      <alignment horizontal="center" vertical="center" shrinkToFit="1"/>
    </xf>
    <xf numFmtId="0" fontId="32" fillId="34" borderId="42" xfId="0" applyFont="1" applyFill="1" applyBorder="1" applyAlignment="1">
      <alignment horizontal="center" vertical="center" shrinkToFit="1"/>
    </xf>
    <xf numFmtId="0" fontId="32" fillId="34" borderId="102" xfId="0" applyFont="1" applyFill="1" applyBorder="1" applyAlignment="1">
      <alignment horizontal="center" vertical="center"/>
    </xf>
    <xf numFmtId="0" fontId="32" fillId="34" borderId="43" xfId="0" applyFont="1" applyFill="1" applyBorder="1" applyAlignment="1">
      <alignment horizontal="center" vertical="center"/>
    </xf>
    <xf numFmtId="0" fontId="12" fillId="35" borderId="0" xfId="43" applyFill="1" applyAlignment="1" applyProtection="1">
      <alignment horizontal="center" vertical="center"/>
      <protection/>
    </xf>
    <xf numFmtId="184" fontId="0" fillId="35" borderId="0" xfId="0" applyNumberFormat="1" applyFill="1" applyAlignment="1">
      <alignment/>
    </xf>
    <xf numFmtId="184" fontId="0" fillId="0" borderId="0" xfId="0" applyNumberFormat="1" applyAlignment="1">
      <alignment/>
    </xf>
    <xf numFmtId="0" fontId="134" fillId="0" borderId="54" xfId="62" applyFont="1" applyBorder="1" applyAlignment="1">
      <alignment horizontal="left" vertical="center"/>
      <protection/>
    </xf>
    <xf numFmtId="0" fontId="113" fillId="0" borderId="0" xfId="62" applyBorder="1" applyAlignment="1">
      <alignment horizontal="left" vertical="center"/>
      <protection/>
    </xf>
    <xf numFmtId="0" fontId="113" fillId="0" borderId="53" xfId="62" applyBorder="1" applyAlignment="1">
      <alignment horizontal="left" vertical="center"/>
      <protection/>
    </xf>
    <xf numFmtId="0" fontId="118" fillId="0" borderId="120" xfId="44" applyBorder="1" applyAlignment="1">
      <alignment horizontal="center" vertical="center"/>
    </xf>
    <xf numFmtId="0" fontId="113" fillId="0" borderId="26" xfId="62" applyBorder="1" applyAlignment="1">
      <alignment horizontal="center" vertical="center"/>
      <protection/>
    </xf>
    <xf numFmtId="0" fontId="113" fillId="0" borderId="124" xfId="62" applyBorder="1" applyAlignment="1">
      <alignment horizontal="center" vertical="center"/>
      <protection/>
    </xf>
    <xf numFmtId="0" fontId="113" fillId="0" borderId="119" xfId="62" applyBorder="1" applyAlignment="1">
      <alignment horizontal="center" vertical="center"/>
      <protection/>
    </xf>
    <xf numFmtId="0" fontId="113" fillId="0" borderId="21" xfId="62" applyBorder="1" applyAlignment="1">
      <alignment horizontal="center" vertical="center"/>
      <protection/>
    </xf>
    <xf numFmtId="0" fontId="113" fillId="0" borderId="66" xfId="62" applyBorder="1" applyAlignment="1">
      <alignment horizontal="center" vertical="center"/>
      <protection/>
    </xf>
    <xf numFmtId="0" fontId="113" fillId="0" borderId="138" xfId="62" applyBorder="1" applyAlignment="1">
      <alignment horizontal="center" vertical="center"/>
      <protection/>
    </xf>
    <xf numFmtId="0" fontId="113" fillId="0" borderId="128" xfId="62" applyBorder="1" applyAlignment="1">
      <alignment horizontal="center" vertical="center"/>
      <protection/>
    </xf>
    <xf numFmtId="0" fontId="113" fillId="0" borderId="134" xfId="62" applyBorder="1" applyAlignment="1">
      <alignment horizontal="center" vertical="center"/>
      <protection/>
    </xf>
    <xf numFmtId="0" fontId="113" fillId="0" borderId="58" xfId="62" applyBorder="1" applyAlignment="1">
      <alignment horizontal="center" vertical="center"/>
      <protection/>
    </xf>
    <xf numFmtId="0" fontId="113" fillId="0" borderId="64" xfId="62" applyBorder="1" applyAlignment="1">
      <alignment horizontal="center" vertical="center"/>
      <protection/>
    </xf>
    <xf numFmtId="0" fontId="138" fillId="0" borderId="167" xfId="62" applyFont="1" applyBorder="1" applyAlignment="1">
      <alignment horizontal="left" vertical="center"/>
      <protection/>
    </xf>
    <xf numFmtId="0" fontId="113" fillId="0" borderId="168" xfId="62" applyBorder="1" applyAlignment="1">
      <alignment horizontal="left" vertical="center"/>
      <protection/>
    </xf>
    <xf numFmtId="0" fontId="113" fillId="0" borderId="169" xfId="62" applyBorder="1" applyAlignment="1">
      <alignment horizontal="left" vertical="center"/>
      <protection/>
    </xf>
    <xf numFmtId="0" fontId="139" fillId="0" borderId="137" xfId="62" applyFont="1" applyBorder="1" applyAlignment="1">
      <alignment horizontal="center" vertical="center" wrapText="1"/>
      <protection/>
    </xf>
    <xf numFmtId="0" fontId="113" fillId="0" borderId="59" xfId="62" applyBorder="1" applyAlignment="1">
      <alignment horizontal="center" vertical="center" wrapText="1"/>
      <protection/>
    </xf>
    <xf numFmtId="0" fontId="113" fillId="0" borderId="123" xfId="62" applyBorder="1" applyAlignment="1">
      <alignment horizontal="center" vertical="center" wrapText="1"/>
      <protection/>
    </xf>
    <xf numFmtId="0" fontId="113" fillId="0" borderId="58" xfId="62" applyBorder="1" applyAlignment="1">
      <alignment horizontal="center" vertical="center" wrapText="1"/>
      <protection/>
    </xf>
    <xf numFmtId="0" fontId="113" fillId="0" borderId="132" xfId="62" applyBorder="1" applyAlignment="1">
      <alignment horizontal="center" vertical="center" wrapText="1"/>
      <protection/>
    </xf>
    <xf numFmtId="0" fontId="113" fillId="0" borderId="64" xfId="62" applyBorder="1" applyAlignment="1">
      <alignment horizontal="center" vertical="center" wrapText="1"/>
      <protection/>
    </xf>
    <xf numFmtId="0" fontId="113" fillId="0" borderId="167" xfId="62" applyFont="1" applyBorder="1" applyAlignment="1">
      <alignment horizontal="center" vertical="center" wrapText="1"/>
      <protection/>
    </xf>
    <xf numFmtId="0" fontId="113" fillId="0" borderId="168" xfId="62" applyBorder="1" applyAlignment="1">
      <alignment horizontal="center" vertical="center" wrapText="1"/>
      <protection/>
    </xf>
    <xf numFmtId="0" fontId="134" fillId="0" borderId="170" xfId="62" applyFont="1" applyBorder="1" applyAlignment="1">
      <alignment horizontal="left" vertical="center" shrinkToFit="1"/>
      <protection/>
    </xf>
    <xf numFmtId="0" fontId="113" fillId="0" borderId="171" xfId="62" applyBorder="1" applyAlignment="1">
      <alignment horizontal="left" vertical="center" shrinkToFit="1"/>
      <protection/>
    </xf>
    <xf numFmtId="0" fontId="113" fillId="0" borderId="172" xfId="62" applyBorder="1" applyAlignment="1">
      <alignment horizontal="left" vertical="center" shrinkToFit="1"/>
      <protection/>
    </xf>
    <xf numFmtId="0" fontId="138" fillId="0" borderId="173" xfId="62" applyFont="1" applyBorder="1" applyAlignment="1">
      <alignment horizontal="center" vertical="center" textRotation="255"/>
      <protection/>
    </xf>
    <xf numFmtId="0" fontId="113" fillId="0" borderId="174" xfId="62" applyBorder="1" applyAlignment="1">
      <alignment horizontal="center" vertical="center" textRotation="255"/>
      <protection/>
    </xf>
    <xf numFmtId="0" fontId="113" fillId="0" borderId="175" xfId="62" applyBorder="1" applyAlignment="1">
      <alignment horizontal="center" vertical="center" textRotation="255"/>
      <protection/>
    </xf>
    <xf numFmtId="0" fontId="134" fillId="0" borderId="59" xfId="62" applyFont="1" applyBorder="1" applyAlignment="1">
      <alignment horizontal="center" vertical="center"/>
      <protection/>
    </xf>
    <xf numFmtId="0" fontId="139" fillId="0" borderId="21" xfId="62" applyFont="1" applyBorder="1" applyAlignment="1">
      <alignment horizontal="center" vertical="center"/>
      <protection/>
    </xf>
    <xf numFmtId="208" fontId="140" fillId="0" borderId="176" xfId="62" applyNumberFormat="1" applyFont="1" applyBorder="1" applyAlignment="1">
      <alignment horizontal="center" vertical="center" textRotation="255" wrapText="1" readingOrder="2"/>
      <protection/>
    </xf>
    <xf numFmtId="208" fontId="113" fillId="0" borderId="174" xfId="62" applyNumberFormat="1" applyBorder="1" applyAlignment="1">
      <alignment horizontal="center" vertical="center" textRotation="255" wrapText="1" readingOrder="2"/>
      <protection/>
    </xf>
    <xf numFmtId="208" fontId="113" fillId="0" borderId="175" xfId="62" applyNumberFormat="1" applyBorder="1" applyAlignment="1">
      <alignment horizontal="center" vertical="center" textRotation="255" wrapText="1" readingOrder="2"/>
      <protection/>
    </xf>
    <xf numFmtId="0" fontId="134" fillId="0" borderId="132" xfId="62" applyFont="1" applyBorder="1" applyAlignment="1">
      <alignment horizontal="center" vertical="center"/>
      <protection/>
    </xf>
    <xf numFmtId="184" fontId="113" fillId="0" borderId="21" xfId="62" applyNumberFormat="1" applyBorder="1" applyAlignment="1">
      <alignment horizontal="center" vertical="center"/>
      <protection/>
    </xf>
    <xf numFmtId="184" fontId="113" fillId="0" borderId="58" xfId="62" applyNumberFormat="1" applyBorder="1" applyAlignment="1">
      <alignment horizontal="center" vertical="center"/>
      <protection/>
    </xf>
    <xf numFmtId="0" fontId="139" fillId="0" borderId="58" xfId="62" applyFont="1" applyBorder="1" applyAlignment="1">
      <alignment horizontal="center" vertical="center"/>
      <protection/>
    </xf>
    <xf numFmtId="0" fontId="137" fillId="0" borderId="70" xfId="62" applyFont="1" applyBorder="1" applyAlignment="1">
      <alignment horizontal="center" vertical="center"/>
      <protection/>
    </xf>
    <xf numFmtId="0" fontId="113" fillId="0" borderId="120" xfId="62" applyBorder="1" applyAlignment="1">
      <alignment horizontal="center" vertical="center"/>
      <protection/>
    </xf>
    <xf numFmtId="0" fontId="113" fillId="0" borderId="177" xfId="62" applyBorder="1" applyAlignment="1">
      <alignment horizontal="center" vertical="center"/>
      <protection/>
    </xf>
    <xf numFmtId="0" fontId="113" fillId="0" borderId="178" xfId="62" applyBorder="1" applyAlignment="1">
      <alignment horizontal="center" vertical="center"/>
      <protection/>
    </xf>
    <xf numFmtId="0" fontId="113" fillId="0" borderId="179" xfId="62" applyBorder="1" applyAlignment="1">
      <alignment horizontal="center" vertical="center"/>
      <protection/>
    </xf>
    <xf numFmtId="0" fontId="113" fillId="0" borderId="180" xfId="62" applyBorder="1" applyAlignment="1">
      <alignment horizontal="center" vertical="center"/>
      <protection/>
    </xf>
    <xf numFmtId="0" fontId="113" fillId="0" borderId="181" xfId="62" applyBorder="1" applyAlignment="1">
      <alignment horizontal="center" vertical="center"/>
      <protection/>
    </xf>
    <xf numFmtId="0" fontId="113" fillId="0" borderId="121" xfId="62" applyBorder="1" applyAlignment="1">
      <alignment horizontal="center" vertical="center"/>
      <protection/>
    </xf>
    <xf numFmtId="0" fontId="113" fillId="0" borderId="182" xfId="62" applyBorder="1" applyAlignment="1">
      <alignment horizontal="center" vertical="center"/>
      <protection/>
    </xf>
    <xf numFmtId="0" fontId="113" fillId="0" borderId="183" xfId="62" applyBorder="1" applyAlignment="1">
      <alignment horizontal="center" vertical="center"/>
      <protection/>
    </xf>
    <xf numFmtId="0" fontId="113" fillId="0" borderId="184" xfId="62" applyBorder="1" applyAlignment="1">
      <alignment horizontal="center" vertical="center"/>
      <protection/>
    </xf>
    <xf numFmtId="0" fontId="113" fillId="0" borderId="185" xfId="62" applyBorder="1" applyAlignment="1">
      <alignment horizontal="center" vertical="center"/>
      <protection/>
    </xf>
    <xf numFmtId="0" fontId="113" fillId="0" borderId="186" xfId="62" applyBorder="1" applyAlignment="1">
      <alignment horizontal="center" vertical="center"/>
      <protection/>
    </xf>
    <xf numFmtId="0" fontId="113" fillId="0" borderId="187" xfId="62" applyBorder="1" applyAlignment="1">
      <alignment horizontal="center" vertical="center"/>
      <protection/>
    </xf>
    <xf numFmtId="0" fontId="113" fillId="0" borderId="188" xfId="62" applyBorder="1" applyAlignment="1">
      <alignment horizontal="center" vertical="center"/>
      <protection/>
    </xf>
    <xf numFmtId="0" fontId="113" fillId="0" borderId="189" xfId="62" applyBorder="1" applyAlignment="1">
      <alignment horizontal="center" vertical="center"/>
      <protection/>
    </xf>
    <xf numFmtId="0" fontId="113" fillId="0" borderId="12" xfId="62" applyBorder="1" applyAlignment="1">
      <alignment horizontal="center" vertical="center"/>
      <protection/>
    </xf>
    <xf numFmtId="0" fontId="113" fillId="0" borderId="116" xfId="62" applyBorder="1" applyAlignment="1">
      <alignment horizontal="center" vertical="center"/>
      <protection/>
    </xf>
    <xf numFmtId="0" fontId="113" fillId="0" borderId="23" xfId="62" applyBorder="1" applyAlignment="1">
      <alignment horizontal="center" vertical="center"/>
      <protection/>
    </xf>
    <xf numFmtId="0" fontId="113" fillId="0" borderId="126" xfId="62" applyBorder="1" applyAlignment="1">
      <alignment horizontal="center" vertical="center"/>
      <protection/>
    </xf>
    <xf numFmtId="0" fontId="113" fillId="0" borderId="190" xfId="62" applyBorder="1" applyAlignment="1">
      <alignment horizontal="center" vertical="center"/>
      <protection/>
    </xf>
    <xf numFmtId="0" fontId="113" fillId="0" borderId="21" xfId="62" applyBorder="1" applyAlignment="1">
      <alignment horizontal="right" vertical="center"/>
      <protection/>
    </xf>
    <xf numFmtId="0" fontId="113" fillId="0" borderId="66" xfId="62" applyBorder="1" applyAlignment="1">
      <alignment horizontal="right" vertical="center"/>
      <protection/>
    </xf>
    <xf numFmtId="0" fontId="113" fillId="0" borderId="58" xfId="62" applyBorder="1" applyAlignment="1">
      <alignment horizontal="right" vertical="center"/>
      <protection/>
    </xf>
    <xf numFmtId="0" fontId="113" fillId="0" borderId="64" xfId="62" applyBorder="1" applyAlignment="1">
      <alignment horizontal="right" vertical="center"/>
      <protection/>
    </xf>
    <xf numFmtId="0" fontId="113" fillId="0" borderId="118" xfId="62" applyBorder="1" applyAlignment="1">
      <alignment horizontal="center" vertical="center"/>
      <protection/>
    </xf>
    <xf numFmtId="0" fontId="113" fillId="0" borderId="123" xfId="62" applyBorder="1" applyAlignment="1">
      <alignment horizontal="center" vertical="center"/>
      <protection/>
    </xf>
    <xf numFmtId="0" fontId="113" fillId="0" borderId="191" xfId="62" applyBorder="1" applyAlignment="1">
      <alignment horizontal="center" vertical="center"/>
      <protection/>
    </xf>
    <xf numFmtId="0" fontId="113" fillId="0" borderId="192" xfId="62" applyBorder="1" applyAlignment="1">
      <alignment horizontal="center" vertical="center"/>
      <protection/>
    </xf>
    <xf numFmtId="0" fontId="113" fillId="0" borderId="24" xfId="62" applyBorder="1" applyAlignment="1">
      <alignment horizontal="center" vertical="center"/>
      <protection/>
    </xf>
    <xf numFmtId="0" fontId="113" fillId="0" borderId="193" xfId="62" applyBorder="1" applyAlignment="1">
      <alignment horizontal="center" vertical="center"/>
      <protection/>
    </xf>
    <xf numFmtId="0" fontId="113" fillId="0" borderId="65" xfId="62" applyBorder="1" applyAlignment="1">
      <alignment horizontal="center" vertical="center"/>
      <protection/>
    </xf>
    <xf numFmtId="0" fontId="113" fillId="0" borderId="194" xfId="62" applyBorder="1" applyAlignment="1">
      <alignment horizontal="center" vertical="center"/>
      <protection/>
    </xf>
    <xf numFmtId="0" fontId="113" fillId="0" borderId="57" xfId="62" applyBorder="1" applyAlignment="1">
      <alignment horizontal="center" vertical="center"/>
      <protection/>
    </xf>
    <xf numFmtId="0" fontId="113" fillId="0" borderId="27" xfId="62" applyBorder="1" applyAlignment="1">
      <alignment horizontal="center" vertical="center"/>
      <protection/>
    </xf>
    <xf numFmtId="0" fontId="138" fillId="0" borderId="0" xfId="62" applyFont="1" applyBorder="1" applyAlignment="1">
      <alignment horizontal="center" vertical="center"/>
      <protection/>
    </xf>
    <xf numFmtId="0" fontId="113" fillId="0" borderId="0" xfId="62" applyBorder="1" applyAlignment="1">
      <alignment horizontal="center" vertical="center"/>
      <protection/>
    </xf>
    <xf numFmtId="0" fontId="113" fillId="0" borderId="54" xfId="62" applyBorder="1" applyAlignment="1">
      <alignment horizontal="center" vertical="center"/>
      <protection/>
    </xf>
    <xf numFmtId="0" fontId="113" fillId="0" borderId="25" xfId="62" applyBorder="1" applyAlignment="1">
      <alignment horizontal="center" vertical="center"/>
      <protection/>
    </xf>
    <xf numFmtId="0" fontId="113" fillId="0" borderId="195" xfId="62" applyBorder="1" applyAlignment="1">
      <alignment horizontal="center" vertical="center"/>
      <protection/>
    </xf>
    <xf numFmtId="0" fontId="113" fillId="0" borderId="29" xfId="62" applyBorder="1" applyAlignment="1">
      <alignment horizontal="center" vertical="center"/>
      <protection/>
    </xf>
    <xf numFmtId="0" fontId="113" fillId="0" borderId="22" xfId="62" applyBorder="1" applyAlignment="1">
      <alignment horizontal="center" vertical="center"/>
      <protection/>
    </xf>
    <xf numFmtId="0" fontId="113" fillId="0" borderId="196" xfId="62" applyBorder="1" applyAlignment="1">
      <alignment horizontal="center" vertical="center"/>
      <protection/>
    </xf>
    <xf numFmtId="0" fontId="113" fillId="0" borderId="53" xfId="62" applyBorder="1" applyAlignment="1">
      <alignment horizontal="center" vertical="center"/>
      <protection/>
    </xf>
    <xf numFmtId="184" fontId="113" fillId="0" borderId="197" xfId="62" applyNumberFormat="1" applyBorder="1" applyAlignment="1">
      <alignment horizontal="center" vertical="center"/>
      <protection/>
    </xf>
    <xf numFmtId="184" fontId="113" fillId="0" borderId="67" xfId="62" applyNumberFormat="1" applyBorder="1" applyAlignment="1">
      <alignment horizontal="center" vertical="center"/>
      <protection/>
    </xf>
    <xf numFmtId="184" fontId="113" fillId="0" borderId="71" xfId="62" applyNumberFormat="1" applyBorder="1" applyAlignment="1">
      <alignment horizontal="center" vertical="center"/>
      <protection/>
    </xf>
    <xf numFmtId="184" fontId="113" fillId="0" borderId="198" xfId="62" applyNumberFormat="1" applyBorder="1" applyAlignment="1">
      <alignment horizontal="center" vertical="center"/>
      <protection/>
    </xf>
    <xf numFmtId="0" fontId="134" fillId="0" borderId="24" xfId="62" applyFont="1" applyBorder="1" applyAlignment="1">
      <alignment horizontal="center" vertical="center"/>
      <protection/>
    </xf>
    <xf numFmtId="0" fontId="134" fillId="0" borderId="0" xfId="62" applyFont="1" applyBorder="1" applyAlignment="1">
      <alignment horizontal="center" vertical="center"/>
      <protection/>
    </xf>
    <xf numFmtId="0" fontId="134" fillId="0" borderId="53" xfId="62" applyFont="1" applyBorder="1" applyAlignment="1">
      <alignment horizontal="center" vertical="center"/>
      <protection/>
    </xf>
    <xf numFmtId="0" fontId="134" fillId="0" borderId="31" xfId="62" applyFont="1" applyBorder="1" applyAlignment="1">
      <alignment horizontal="center" vertical="center"/>
      <protection/>
    </xf>
    <xf numFmtId="0" fontId="134" fillId="0" borderId="32" xfId="62" applyFont="1" applyBorder="1" applyAlignment="1">
      <alignment horizontal="center" vertical="center"/>
      <protection/>
    </xf>
    <xf numFmtId="0" fontId="134" fillId="0" borderId="199" xfId="62" applyFont="1" applyBorder="1" applyAlignment="1">
      <alignment horizontal="center" vertical="center"/>
      <protection/>
    </xf>
    <xf numFmtId="0" fontId="113" fillId="0" borderId="200" xfId="62" applyBorder="1" applyAlignment="1">
      <alignment horizontal="center" vertical="center"/>
      <protection/>
    </xf>
    <xf numFmtId="0" fontId="113" fillId="0" borderId="201" xfId="62" applyBorder="1" applyAlignment="1">
      <alignment horizontal="center" vertical="center"/>
      <protection/>
    </xf>
    <xf numFmtId="0" fontId="113" fillId="0" borderId="202" xfId="62" applyBorder="1" applyAlignment="1">
      <alignment horizontal="center" vertical="center"/>
      <protection/>
    </xf>
    <xf numFmtId="0" fontId="113" fillId="0" borderId="32" xfId="62" applyBorder="1" applyAlignment="1">
      <alignment horizontal="center" vertical="center"/>
      <protection/>
    </xf>
    <xf numFmtId="0" fontId="113" fillId="0" borderId="199" xfId="62" applyBorder="1" applyAlignment="1">
      <alignment horizontal="center" vertical="center"/>
      <protection/>
    </xf>
    <xf numFmtId="0" fontId="113" fillId="0" borderId="122" xfId="62" applyBorder="1" applyAlignment="1">
      <alignment horizontal="center" vertical="center"/>
      <protection/>
    </xf>
    <xf numFmtId="0" fontId="113" fillId="0" borderId="72" xfId="62" applyBorder="1" applyAlignment="1">
      <alignment horizontal="center" vertical="center" shrinkToFit="1"/>
      <protection/>
    </xf>
    <xf numFmtId="0" fontId="113" fillId="0" borderId="68" xfId="62" applyBorder="1" applyAlignment="1">
      <alignment horizontal="center" vertical="center" shrinkToFit="1"/>
      <protection/>
    </xf>
    <xf numFmtId="0" fontId="118" fillId="0" borderId="21" xfId="44" applyBorder="1" applyAlignment="1">
      <alignment horizontal="center" vertical="center"/>
    </xf>
    <xf numFmtId="0" fontId="113" fillId="0" borderId="203" xfId="62" applyBorder="1" applyAlignment="1">
      <alignment horizontal="center" vertical="center"/>
      <protection/>
    </xf>
    <xf numFmtId="0" fontId="113" fillId="0" borderId="204" xfId="62" applyBorder="1" applyAlignment="1">
      <alignment horizontal="center" vertical="center"/>
      <protection/>
    </xf>
    <xf numFmtId="0" fontId="113" fillId="0" borderId="205" xfId="62" applyBorder="1" applyAlignment="1">
      <alignment horizontal="center" vertical="center"/>
      <protection/>
    </xf>
    <xf numFmtId="0" fontId="139" fillId="0" borderId="71" xfId="62" applyFont="1" applyBorder="1" applyAlignment="1">
      <alignment horizontal="center" vertical="center"/>
      <protection/>
    </xf>
    <xf numFmtId="0" fontId="139" fillId="0" borderId="206" xfId="62" applyFont="1" applyBorder="1" applyAlignment="1">
      <alignment horizontal="center" vertical="center"/>
      <protection/>
    </xf>
    <xf numFmtId="0" fontId="139" fillId="0" borderId="207" xfId="62" applyFont="1" applyBorder="1" applyAlignment="1">
      <alignment horizontal="center" vertical="center"/>
      <protection/>
    </xf>
    <xf numFmtId="0" fontId="140" fillId="0" borderId="65" xfId="62" applyFont="1" applyBorder="1" applyAlignment="1">
      <alignment horizontal="center" vertical="center"/>
      <protection/>
    </xf>
    <xf numFmtId="0" fontId="140" fillId="0" borderId="197" xfId="62" applyFont="1" applyBorder="1" applyAlignment="1">
      <alignment horizontal="center" vertical="center"/>
      <protection/>
    </xf>
    <xf numFmtId="0" fontId="140" fillId="0" borderId="205" xfId="62" applyFont="1" applyBorder="1" applyAlignment="1">
      <alignment horizontal="center" vertical="center"/>
      <protection/>
    </xf>
    <xf numFmtId="0" fontId="113" fillId="0" borderId="10" xfId="62" applyBorder="1" applyAlignment="1">
      <alignment horizontal="right" vertical="center" shrinkToFit="1"/>
      <protection/>
    </xf>
    <xf numFmtId="0" fontId="113" fillId="0" borderId="12" xfId="62" applyBorder="1" applyAlignment="1">
      <alignment horizontal="right" vertical="center" shrinkToFit="1"/>
      <protection/>
    </xf>
    <xf numFmtId="0" fontId="113" fillId="0" borderId="58" xfId="62" applyBorder="1" applyAlignment="1">
      <alignment horizontal="center" vertical="center" shrinkToFit="1"/>
      <protection/>
    </xf>
    <xf numFmtId="0" fontId="0" fillId="38" borderId="0" xfId="0" applyFill="1" applyAlignment="1">
      <alignment horizontal="center"/>
    </xf>
    <xf numFmtId="14" fontId="113" fillId="0" borderId="21" xfId="62" applyNumberForma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会計書式2004" xfId="63"/>
    <cellStyle name="標準_学年計画" xfId="64"/>
    <cellStyle name="標準_起案書" xfId="65"/>
    <cellStyle name="Followed Hyperlink" xfId="66"/>
    <cellStyle name="良い" xfId="67"/>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28</xdr:row>
      <xdr:rowOff>28575</xdr:rowOff>
    </xdr:from>
    <xdr:to>
      <xdr:col>3</xdr:col>
      <xdr:colOff>133350</xdr:colOff>
      <xdr:row>29</xdr:row>
      <xdr:rowOff>19050</xdr:rowOff>
    </xdr:to>
    <xdr:sp>
      <xdr:nvSpPr>
        <xdr:cNvPr id="1" name="直線矢印コネクタ 2"/>
        <xdr:cNvSpPr>
          <a:spLocks/>
        </xdr:cNvSpPr>
      </xdr:nvSpPr>
      <xdr:spPr>
        <a:xfrm flipV="1">
          <a:off x="3028950" y="6505575"/>
          <a:ext cx="1000125"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30</xdr:row>
      <xdr:rowOff>133350</xdr:rowOff>
    </xdr:from>
    <xdr:to>
      <xdr:col>3</xdr:col>
      <xdr:colOff>114300</xdr:colOff>
      <xdr:row>30</xdr:row>
      <xdr:rowOff>133350</xdr:rowOff>
    </xdr:to>
    <xdr:sp>
      <xdr:nvSpPr>
        <xdr:cNvPr id="2" name="直線矢印コネクタ 16"/>
        <xdr:cNvSpPr>
          <a:spLocks/>
        </xdr:cNvSpPr>
      </xdr:nvSpPr>
      <xdr:spPr>
        <a:xfrm>
          <a:off x="3067050" y="7048500"/>
          <a:ext cx="9429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xdr:row>
      <xdr:rowOff>133350</xdr:rowOff>
    </xdr:from>
    <xdr:to>
      <xdr:col>3</xdr:col>
      <xdr:colOff>123825</xdr:colOff>
      <xdr:row>36</xdr:row>
      <xdr:rowOff>95250</xdr:rowOff>
    </xdr:to>
    <xdr:sp>
      <xdr:nvSpPr>
        <xdr:cNvPr id="3" name="直線矢印コネクタ 19"/>
        <xdr:cNvSpPr>
          <a:spLocks/>
        </xdr:cNvSpPr>
      </xdr:nvSpPr>
      <xdr:spPr>
        <a:xfrm>
          <a:off x="3067050" y="7486650"/>
          <a:ext cx="95250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xdr:row>
      <xdr:rowOff>133350</xdr:rowOff>
    </xdr:from>
    <xdr:to>
      <xdr:col>3</xdr:col>
      <xdr:colOff>190500</xdr:colOff>
      <xdr:row>40</xdr:row>
      <xdr:rowOff>142875</xdr:rowOff>
    </xdr:to>
    <xdr:sp>
      <xdr:nvSpPr>
        <xdr:cNvPr id="4" name="直線矢印コネクタ 21"/>
        <xdr:cNvSpPr>
          <a:spLocks/>
        </xdr:cNvSpPr>
      </xdr:nvSpPr>
      <xdr:spPr>
        <a:xfrm>
          <a:off x="3067050" y="7924800"/>
          <a:ext cx="1019175" cy="1323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xdr:row>
      <xdr:rowOff>133350</xdr:rowOff>
    </xdr:from>
    <xdr:to>
      <xdr:col>4</xdr:col>
      <xdr:colOff>0</xdr:colOff>
      <xdr:row>42</xdr:row>
      <xdr:rowOff>152400</xdr:rowOff>
    </xdr:to>
    <xdr:sp>
      <xdr:nvSpPr>
        <xdr:cNvPr id="5" name="直線矢印コネクタ 23"/>
        <xdr:cNvSpPr>
          <a:spLocks/>
        </xdr:cNvSpPr>
      </xdr:nvSpPr>
      <xdr:spPr>
        <a:xfrm>
          <a:off x="3067050" y="8362950"/>
          <a:ext cx="1047750" cy="1333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133350</xdr:rowOff>
    </xdr:from>
    <xdr:to>
      <xdr:col>4</xdr:col>
      <xdr:colOff>0</xdr:colOff>
      <xdr:row>45</xdr:row>
      <xdr:rowOff>161925</xdr:rowOff>
    </xdr:to>
    <xdr:sp>
      <xdr:nvSpPr>
        <xdr:cNvPr id="6" name="直線矢印コネクタ 25"/>
        <xdr:cNvSpPr>
          <a:spLocks/>
        </xdr:cNvSpPr>
      </xdr:nvSpPr>
      <xdr:spPr>
        <a:xfrm>
          <a:off x="3067050" y="9020175"/>
          <a:ext cx="1047750" cy="1343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19050</xdr:rowOff>
    </xdr:from>
    <xdr:to>
      <xdr:col>6</xdr:col>
      <xdr:colOff>685800</xdr:colOff>
      <xdr:row>23</xdr:row>
      <xdr:rowOff>200025</xdr:rowOff>
    </xdr:to>
    <xdr:sp>
      <xdr:nvSpPr>
        <xdr:cNvPr id="1" name="Text Box 32"/>
        <xdr:cNvSpPr txBox="1">
          <a:spLocks noChangeArrowheads="1"/>
        </xdr:cNvSpPr>
      </xdr:nvSpPr>
      <xdr:spPr>
        <a:xfrm>
          <a:off x="1571625" y="5981700"/>
          <a:ext cx="3362325" cy="1809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便乗</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・復</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運転者名</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247650</xdr:colOff>
      <xdr:row>33</xdr:row>
      <xdr:rowOff>57150</xdr:rowOff>
    </xdr:from>
    <xdr:to>
      <xdr:col>1</xdr:col>
      <xdr:colOff>419100</xdr:colOff>
      <xdr:row>33</xdr:row>
      <xdr:rowOff>209550</xdr:rowOff>
    </xdr:to>
    <xdr:sp>
      <xdr:nvSpPr>
        <xdr:cNvPr id="2" name="Rectangle 37"/>
        <xdr:cNvSpPr>
          <a:spLocks/>
        </xdr:cNvSpPr>
      </xdr:nvSpPr>
      <xdr:spPr>
        <a:xfrm>
          <a:off x="1047750" y="809625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33</xdr:row>
      <xdr:rowOff>38100</xdr:rowOff>
    </xdr:from>
    <xdr:to>
      <xdr:col>3</xdr:col>
      <xdr:colOff>419100</xdr:colOff>
      <xdr:row>33</xdr:row>
      <xdr:rowOff>190500</xdr:rowOff>
    </xdr:to>
    <xdr:sp>
      <xdr:nvSpPr>
        <xdr:cNvPr id="3" name="Rectangle 38"/>
        <xdr:cNvSpPr>
          <a:spLocks/>
        </xdr:cNvSpPr>
      </xdr:nvSpPr>
      <xdr:spPr>
        <a:xfrm>
          <a:off x="2400300" y="80772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33</xdr:row>
      <xdr:rowOff>38100</xdr:rowOff>
    </xdr:from>
    <xdr:to>
      <xdr:col>7</xdr:col>
      <xdr:colOff>438150</xdr:colOff>
      <xdr:row>33</xdr:row>
      <xdr:rowOff>190500</xdr:rowOff>
    </xdr:to>
    <xdr:sp>
      <xdr:nvSpPr>
        <xdr:cNvPr id="4" name="Rectangle 39"/>
        <xdr:cNvSpPr>
          <a:spLocks/>
        </xdr:cNvSpPr>
      </xdr:nvSpPr>
      <xdr:spPr>
        <a:xfrm>
          <a:off x="5210175" y="80772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34</xdr:row>
      <xdr:rowOff>38100</xdr:rowOff>
    </xdr:from>
    <xdr:to>
      <xdr:col>1</xdr:col>
      <xdr:colOff>419100</xdr:colOff>
      <xdr:row>34</xdr:row>
      <xdr:rowOff>190500</xdr:rowOff>
    </xdr:to>
    <xdr:sp>
      <xdr:nvSpPr>
        <xdr:cNvPr id="5" name="Rectangle 40"/>
        <xdr:cNvSpPr>
          <a:spLocks/>
        </xdr:cNvSpPr>
      </xdr:nvSpPr>
      <xdr:spPr>
        <a:xfrm>
          <a:off x="1047750" y="83058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34</xdr:row>
      <xdr:rowOff>38100</xdr:rowOff>
    </xdr:from>
    <xdr:to>
      <xdr:col>6</xdr:col>
      <xdr:colOff>419100</xdr:colOff>
      <xdr:row>34</xdr:row>
      <xdr:rowOff>190500</xdr:rowOff>
    </xdr:to>
    <xdr:sp>
      <xdr:nvSpPr>
        <xdr:cNvPr id="6" name="Rectangle 41"/>
        <xdr:cNvSpPr>
          <a:spLocks/>
        </xdr:cNvSpPr>
      </xdr:nvSpPr>
      <xdr:spPr>
        <a:xfrm>
          <a:off x="4495800" y="83058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30</xdr:row>
      <xdr:rowOff>38100</xdr:rowOff>
    </xdr:from>
    <xdr:to>
      <xdr:col>4</xdr:col>
      <xdr:colOff>419100</xdr:colOff>
      <xdr:row>30</xdr:row>
      <xdr:rowOff>190500</xdr:rowOff>
    </xdr:to>
    <xdr:sp>
      <xdr:nvSpPr>
        <xdr:cNvPr id="7" name="Rectangle 35"/>
        <xdr:cNvSpPr>
          <a:spLocks/>
        </xdr:cNvSpPr>
      </xdr:nvSpPr>
      <xdr:spPr>
        <a:xfrm>
          <a:off x="3076575" y="7467600"/>
          <a:ext cx="1524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30</xdr:row>
      <xdr:rowOff>38100</xdr:rowOff>
    </xdr:from>
    <xdr:to>
      <xdr:col>7</xdr:col>
      <xdr:colOff>419100</xdr:colOff>
      <xdr:row>30</xdr:row>
      <xdr:rowOff>190500</xdr:rowOff>
    </xdr:to>
    <xdr:sp>
      <xdr:nvSpPr>
        <xdr:cNvPr id="8" name="Rectangle 36"/>
        <xdr:cNvSpPr>
          <a:spLocks/>
        </xdr:cNvSpPr>
      </xdr:nvSpPr>
      <xdr:spPr>
        <a:xfrm>
          <a:off x="5210175" y="7467600"/>
          <a:ext cx="1524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21</xdr:row>
      <xdr:rowOff>38100</xdr:rowOff>
    </xdr:from>
    <xdr:to>
      <xdr:col>1</xdr:col>
      <xdr:colOff>419100</xdr:colOff>
      <xdr:row>21</xdr:row>
      <xdr:rowOff>171450</xdr:rowOff>
    </xdr:to>
    <xdr:sp>
      <xdr:nvSpPr>
        <xdr:cNvPr id="9" name="Rectangle 17"/>
        <xdr:cNvSpPr>
          <a:spLocks/>
        </xdr:cNvSpPr>
      </xdr:nvSpPr>
      <xdr:spPr>
        <a:xfrm>
          <a:off x="1047750" y="5581650"/>
          <a:ext cx="17145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21</xdr:row>
      <xdr:rowOff>38100</xdr:rowOff>
    </xdr:from>
    <xdr:to>
      <xdr:col>3</xdr:col>
      <xdr:colOff>409575</xdr:colOff>
      <xdr:row>21</xdr:row>
      <xdr:rowOff>171450</xdr:rowOff>
    </xdr:to>
    <xdr:sp>
      <xdr:nvSpPr>
        <xdr:cNvPr id="10" name="Rectangle 19"/>
        <xdr:cNvSpPr>
          <a:spLocks/>
        </xdr:cNvSpPr>
      </xdr:nvSpPr>
      <xdr:spPr>
        <a:xfrm>
          <a:off x="2390775" y="5581650"/>
          <a:ext cx="17145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21</xdr:row>
      <xdr:rowOff>38100</xdr:rowOff>
    </xdr:from>
    <xdr:to>
      <xdr:col>6</xdr:col>
      <xdr:colOff>409575</xdr:colOff>
      <xdr:row>21</xdr:row>
      <xdr:rowOff>171450</xdr:rowOff>
    </xdr:to>
    <xdr:sp>
      <xdr:nvSpPr>
        <xdr:cNvPr id="11" name="Rectangle 20"/>
        <xdr:cNvSpPr>
          <a:spLocks/>
        </xdr:cNvSpPr>
      </xdr:nvSpPr>
      <xdr:spPr>
        <a:xfrm>
          <a:off x="4486275" y="5581650"/>
          <a:ext cx="17145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21</xdr:row>
      <xdr:rowOff>38100</xdr:rowOff>
    </xdr:from>
    <xdr:to>
      <xdr:col>8</xdr:col>
      <xdr:colOff>466725</xdr:colOff>
      <xdr:row>21</xdr:row>
      <xdr:rowOff>171450</xdr:rowOff>
    </xdr:to>
    <xdr:sp>
      <xdr:nvSpPr>
        <xdr:cNvPr id="12" name="Rectangle 21"/>
        <xdr:cNvSpPr>
          <a:spLocks/>
        </xdr:cNvSpPr>
      </xdr:nvSpPr>
      <xdr:spPr>
        <a:xfrm>
          <a:off x="5934075" y="5581650"/>
          <a:ext cx="17145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22</xdr:row>
      <xdr:rowOff>38100</xdr:rowOff>
    </xdr:from>
    <xdr:to>
      <xdr:col>1</xdr:col>
      <xdr:colOff>419100</xdr:colOff>
      <xdr:row>22</xdr:row>
      <xdr:rowOff>171450</xdr:rowOff>
    </xdr:to>
    <xdr:sp>
      <xdr:nvSpPr>
        <xdr:cNvPr id="13" name="Rectangle 22"/>
        <xdr:cNvSpPr>
          <a:spLocks/>
        </xdr:cNvSpPr>
      </xdr:nvSpPr>
      <xdr:spPr>
        <a:xfrm>
          <a:off x="1047750" y="5791200"/>
          <a:ext cx="17145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22</xdr:row>
      <xdr:rowOff>38100</xdr:rowOff>
    </xdr:from>
    <xdr:to>
      <xdr:col>4</xdr:col>
      <xdr:colOff>419100</xdr:colOff>
      <xdr:row>22</xdr:row>
      <xdr:rowOff>171450</xdr:rowOff>
    </xdr:to>
    <xdr:sp>
      <xdr:nvSpPr>
        <xdr:cNvPr id="14" name="Rectangle 26"/>
        <xdr:cNvSpPr>
          <a:spLocks/>
        </xdr:cNvSpPr>
      </xdr:nvSpPr>
      <xdr:spPr>
        <a:xfrm>
          <a:off x="3057525" y="5791200"/>
          <a:ext cx="17145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23</xdr:row>
      <xdr:rowOff>38100</xdr:rowOff>
    </xdr:from>
    <xdr:to>
      <xdr:col>1</xdr:col>
      <xdr:colOff>419100</xdr:colOff>
      <xdr:row>23</xdr:row>
      <xdr:rowOff>171450</xdr:rowOff>
    </xdr:to>
    <xdr:sp>
      <xdr:nvSpPr>
        <xdr:cNvPr id="15" name="Rectangle 27"/>
        <xdr:cNvSpPr>
          <a:spLocks/>
        </xdr:cNvSpPr>
      </xdr:nvSpPr>
      <xdr:spPr>
        <a:xfrm>
          <a:off x="1047750" y="6000750"/>
          <a:ext cx="17145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23</xdr:row>
      <xdr:rowOff>38100</xdr:rowOff>
    </xdr:from>
    <xdr:to>
      <xdr:col>6</xdr:col>
      <xdr:colOff>685800</xdr:colOff>
      <xdr:row>23</xdr:row>
      <xdr:rowOff>171450</xdr:rowOff>
    </xdr:to>
    <xdr:sp>
      <xdr:nvSpPr>
        <xdr:cNvPr id="16" name="Rectangle 30"/>
        <xdr:cNvSpPr>
          <a:spLocks/>
        </xdr:cNvSpPr>
      </xdr:nvSpPr>
      <xdr:spPr>
        <a:xfrm>
          <a:off x="4762500" y="6000750"/>
          <a:ext cx="17145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23</xdr:row>
      <xdr:rowOff>38100</xdr:rowOff>
    </xdr:from>
    <xdr:to>
      <xdr:col>8</xdr:col>
      <xdr:colOff>476250</xdr:colOff>
      <xdr:row>23</xdr:row>
      <xdr:rowOff>171450</xdr:rowOff>
    </xdr:to>
    <xdr:sp>
      <xdr:nvSpPr>
        <xdr:cNvPr id="17" name="Rectangle 31"/>
        <xdr:cNvSpPr>
          <a:spLocks/>
        </xdr:cNvSpPr>
      </xdr:nvSpPr>
      <xdr:spPr>
        <a:xfrm>
          <a:off x="5943600" y="6000750"/>
          <a:ext cx="17145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25</xdr:row>
      <xdr:rowOff>0</xdr:rowOff>
    </xdr:from>
    <xdr:to>
      <xdr:col>3</xdr:col>
      <xdr:colOff>171450</xdr:colOff>
      <xdr:row>25</xdr:row>
      <xdr:rowOff>190500</xdr:rowOff>
    </xdr:to>
    <xdr:sp>
      <xdr:nvSpPr>
        <xdr:cNvPr id="18" name="Text Box 33"/>
        <xdr:cNvSpPr txBox="1">
          <a:spLocks noChangeArrowheads="1"/>
        </xdr:cNvSpPr>
      </xdr:nvSpPr>
      <xdr:spPr>
        <a:xfrm>
          <a:off x="885825" y="6381750"/>
          <a:ext cx="1438275" cy="1905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学校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自宅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6</xdr:col>
      <xdr:colOff>85725</xdr:colOff>
      <xdr:row>25</xdr:row>
      <xdr:rowOff>19050</xdr:rowOff>
    </xdr:from>
    <xdr:to>
      <xdr:col>8</xdr:col>
      <xdr:colOff>85725</xdr:colOff>
      <xdr:row>26</xdr:row>
      <xdr:rowOff>0</xdr:rowOff>
    </xdr:to>
    <xdr:sp>
      <xdr:nvSpPr>
        <xdr:cNvPr id="19" name="Text Box 34"/>
        <xdr:cNvSpPr txBox="1">
          <a:spLocks noChangeArrowheads="1"/>
        </xdr:cNvSpPr>
      </xdr:nvSpPr>
      <xdr:spPr>
        <a:xfrm>
          <a:off x="4333875" y="6400800"/>
          <a:ext cx="1390650" cy="1905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学校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自宅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p>
      </xdr:txBody>
    </xdr:sp>
    <xdr:clientData/>
  </xdr:twoCellAnchor>
  <xdr:twoCellAnchor>
    <xdr:from>
      <xdr:col>4</xdr:col>
      <xdr:colOff>590550</xdr:colOff>
      <xdr:row>41</xdr:row>
      <xdr:rowOff>47625</xdr:rowOff>
    </xdr:from>
    <xdr:to>
      <xdr:col>5</xdr:col>
      <xdr:colOff>114300</xdr:colOff>
      <xdr:row>42</xdr:row>
      <xdr:rowOff>171450</xdr:rowOff>
    </xdr:to>
    <xdr:sp>
      <xdr:nvSpPr>
        <xdr:cNvPr id="20" name="Freeform 44"/>
        <xdr:cNvSpPr>
          <a:spLocks/>
        </xdr:cNvSpPr>
      </xdr:nvSpPr>
      <xdr:spPr>
        <a:xfrm>
          <a:off x="3400425" y="9906000"/>
          <a:ext cx="180975" cy="314325"/>
        </a:xfrm>
        <a:custGeom>
          <a:pathLst>
            <a:path h="31" w="19">
              <a:moveTo>
                <a:pt x="15" y="0"/>
              </a:moveTo>
              <a:cubicBezTo>
                <a:pt x="7" y="3"/>
                <a:pt x="0" y="6"/>
                <a:pt x="1" y="9"/>
              </a:cubicBezTo>
              <a:cubicBezTo>
                <a:pt x="2" y="12"/>
                <a:pt x="17" y="14"/>
                <a:pt x="18" y="18"/>
              </a:cubicBezTo>
              <a:cubicBezTo>
                <a:pt x="19" y="22"/>
                <a:pt x="10" y="29"/>
                <a:pt x="8" y="3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19</xdr:row>
      <xdr:rowOff>28575</xdr:rowOff>
    </xdr:from>
    <xdr:to>
      <xdr:col>3</xdr:col>
      <xdr:colOff>619125</xdr:colOff>
      <xdr:row>20</xdr:row>
      <xdr:rowOff>0</xdr:rowOff>
    </xdr:to>
    <xdr:sp>
      <xdr:nvSpPr>
        <xdr:cNvPr id="21" name="Freeform 45"/>
        <xdr:cNvSpPr>
          <a:spLocks/>
        </xdr:cNvSpPr>
      </xdr:nvSpPr>
      <xdr:spPr>
        <a:xfrm>
          <a:off x="2724150" y="5172075"/>
          <a:ext cx="47625" cy="142875"/>
        </a:xfrm>
        <a:custGeom>
          <a:pathLst>
            <a:path h="31" w="19">
              <a:moveTo>
                <a:pt x="15" y="0"/>
              </a:moveTo>
              <a:cubicBezTo>
                <a:pt x="7" y="3"/>
                <a:pt x="0" y="6"/>
                <a:pt x="1" y="9"/>
              </a:cubicBezTo>
              <a:cubicBezTo>
                <a:pt x="2" y="12"/>
                <a:pt x="17" y="14"/>
                <a:pt x="18" y="18"/>
              </a:cubicBezTo>
              <a:cubicBezTo>
                <a:pt x="19" y="22"/>
                <a:pt x="10" y="29"/>
                <a:pt x="8" y="3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24</xdr:row>
      <xdr:rowOff>190500</xdr:rowOff>
    </xdr:from>
    <xdr:to>
      <xdr:col>2</xdr:col>
      <xdr:colOff>371475</xdr:colOff>
      <xdr:row>25</xdr:row>
      <xdr:rowOff>200025</xdr:rowOff>
    </xdr:to>
    <xdr:sp>
      <xdr:nvSpPr>
        <xdr:cNvPr id="22" name="Oval 51"/>
        <xdr:cNvSpPr>
          <a:spLocks/>
        </xdr:cNvSpPr>
      </xdr:nvSpPr>
      <xdr:spPr>
        <a:xfrm>
          <a:off x="1409700" y="6362700"/>
          <a:ext cx="4572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638175</xdr:colOff>
      <xdr:row>25</xdr:row>
      <xdr:rowOff>9525</xdr:rowOff>
    </xdr:from>
    <xdr:to>
      <xdr:col>7</xdr:col>
      <xdr:colOff>352425</xdr:colOff>
      <xdr:row>26</xdr:row>
      <xdr:rowOff>9525</xdr:rowOff>
    </xdr:to>
    <xdr:sp>
      <xdr:nvSpPr>
        <xdr:cNvPr id="23" name="Oval 52"/>
        <xdr:cNvSpPr>
          <a:spLocks/>
        </xdr:cNvSpPr>
      </xdr:nvSpPr>
      <xdr:spPr>
        <a:xfrm>
          <a:off x="4886325" y="6391275"/>
          <a:ext cx="4095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123825</xdr:colOff>
      <xdr:row>42</xdr:row>
      <xdr:rowOff>76200</xdr:rowOff>
    </xdr:from>
    <xdr:to>
      <xdr:col>32</xdr:col>
      <xdr:colOff>104775</xdr:colOff>
      <xdr:row>43</xdr:row>
      <xdr:rowOff>171450</xdr:rowOff>
    </xdr:to>
    <xdr:sp>
      <xdr:nvSpPr>
        <xdr:cNvPr id="1" name="円/楕円 1"/>
        <xdr:cNvSpPr>
          <a:spLocks/>
        </xdr:cNvSpPr>
      </xdr:nvSpPr>
      <xdr:spPr>
        <a:xfrm>
          <a:off x="7038975" y="9925050"/>
          <a:ext cx="1143000"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39</xdr:row>
      <xdr:rowOff>171450</xdr:rowOff>
    </xdr:from>
    <xdr:to>
      <xdr:col>31</xdr:col>
      <xdr:colOff>238125</xdr:colOff>
      <xdr:row>40</xdr:row>
      <xdr:rowOff>238125</xdr:rowOff>
    </xdr:to>
    <xdr:sp>
      <xdr:nvSpPr>
        <xdr:cNvPr id="2" name="円/楕円 2"/>
        <xdr:cNvSpPr>
          <a:spLocks/>
        </xdr:cNvSpPr>
      </xdr:nvSpPr>
      <xdr:spPr>
        <a:xfrm>
          <a:off x="6877050" y="9305925"/>
          <a:ext cx="752475"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30</xdr:row>
      <xdr:rowOff>219075</xdr:rowOff>
    </xdr:from>
    <xdr:to>
      <xdr:col>31</xdr:col>
      <xdr:colOff>628650</xdr:colOff>
      <xdr:row>32</xdr:row>
      <xdr:rowOff>76200</xdr:rowOff>
    </xdr:to>
    <xdr:sp>
      <xdr:nvSpPr>
        <xdr:cNvPr id="3" name="円/楕円 5"/>
        <xdr:cNvSpPr>
          <a:spLocks/>
        </xdr:cNvSpPr>
      </xdr:nvSpPr>
      <xdr:spPr>
        <a:xfrm>
          <a:off x="6877050" y="7210425"/>
          <a:ext cx="1143000"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571500</xdr:colOff>
      <xdr:row>39</xdr:row>
      <xdr:rowOff>180975</xdr:rowOff>
    </xdr:from>
    <xdr:to>
      <xdr:col>33</xdr:col>
      <xdr:colOff>628650</xdr:colOff>
      <xdr:row>41</xdr:row>
      <xdr:rowOff>9525</xdr:rowOff>
    </xdr:to>
    <xdr:sp>
      <xdr:nvSpPr>
        <xdr:cNvPr id="4" name="円/楕円 6"/>
        <xdr:cNvSpPr>
          <a:spLocks/>
        </xdr:cNvSpPr>
      </xdr:nvSpPr>
      <xdr:spPr>
        <a:xfrm>
          <a:off x="8648700" y="9315450"/>
          <a:ext cx="74295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352425</xdr:colOff>
      <xdr:row>39</xdr:row>
      <xdr:rowOff>171450</xdr:rowOff>
    </xdr:from>
    <xdr:to>
      <xdr:col>32</xdr:col>
      <xdr:colOff>409575</xdr:colOff>
      <xdr:row>41</xdr:row>
      <xdr:rowOff>9525</xdr:rowOff>
    </xdr:to>
    <xdr:sp>
      <xdr:nvSpPr>
        <xdr:cNvPr id="5" name="円/楕円 7"/>
        <xdr:cNvSpPr>
          <a:spLocks/>
        </xdr:cNvSpPr>
      </xdr:nvSpPr>
      <xdr:spPr>
        <a:xfrm>
          <a:off x="7743825" y="9305925"/>
          <a:ext cx="7429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0</xdr:row>
      <xdr:rowOff>85725</xdr:rowOff>
    </xdr:from>
    <xdr:to>
      <xdr:col>19</xdr:col>
      <xdr:colOff>9525</xdr:colOff>
      <xdr:row>2</xdr:row>
      <xdr:rowOff>0</xdr:rowOff>
    </xdr:to>
    <xdr:sp>
      <xdr:nvSpPr>
        <xdr:cNvPr id="1" name="Rectangle 1"/>
        <xdr:cNvSpPr>
          <a:spLocks/>
        </xdr:cNvSpPr>
      </xdr:nvSpPr>
      <xdr:spPr>
        <a:xfrm>
          <a:off x="5038725" y="85725"/>
          <a:ext cx="942975"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事務担当</a:t>
          </a:r>
        </a:p>
      </xdr:txBody>
    </xdr:sp>
    <xdr:clientData/>
  </xdr:twoCellAnchor>
  <xdr:twoCellAnchor>
    <xdr:from>
      <xdr:col>13</xdr:col>
      <xdr:colOff>9525</xdr:colOff>
      <xdr:row>0</xdr:row>
      <xdr:rowOff>85725</xdr:rowOff>
    </xdr:from>
    <xdr:to>
      <xdr:col>16</xdr:col>
      <xdr:colOff>9525</xdr:colOff>
      <xdr:row>2</xdr:row>
      <xdr:rowOff>0</xdr:rowOff>
    </xdr:to>
    <xdr:sp>
      <xdr:nvSpPr>
        <xdr:cNvPr id="2" name="Rectangle 2"/>
        <xdr:cNvSpPr>
          <a:spLocks/>
        </xdr:cNvSpPr>
      </xdr:nvSpPr>
      <xdr:spPr>
        <a:xfrm>
          <a:off x="4095750" y="85725"/>
          <a:ext cx="942975"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教頭</a:t>
          </a:r>
        </a:p>
      </xdr:txBody>
    </xdr:sp>
    <xdr:clientData/>
  </xdr:twoCellAnchor>
  <xdr:twoCellAnchor>
    <xdr:from>
      <xdr:col>10</xdr:col>
      <xdr:colOff>9525</xdr:colOff>
      <xdr:row>0</xdr:row>
      <xdr:rowOff>85725</xdr:rowOff>
    </xdr:from>
    <xdr:to>
      <xdr:col>13</xdr:col>
      <xdr:colOff>9525</xdr:colOff>
      <xdr:row>2</xdr:row>
      <xdr:rowOff>0</xdr:rowOff>
    </xdr:to>
    <xdr:sp>
      <xdr:nvSpPr>
        <xdr:cNvPr id="3" name="Rectangle 3"/>
        <xdr:cNvSpPr>
          <a:spLocks/>
        </xdr:cNvSpPr>
      </xdr:nvSpPr>
      <xdr:spPr>
        <a:xfrm>
          <a:off x="3152775" y="85725"/>
          <a:ext cx="942975"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校長</a:t>
          </a:r>
        </a:p>
      </xdr:txBody>
    </xdr:sp>
    <xdr:clientData/>
  </xdr:twoCellAnchor>
  <xdr:twoCellAnchor>
    <xdr:from>
      <xdr:col>16</xdr:col>
      <xdr:colOff>9525</xdr:colOff>
      <xdr:row>2</xdr:row>
      <xdr:rowOff>0</xdr:rowOff>
    </xdr:from>
    <xdr:to>
      <xdr:col>19</xdr:col>
      <xdr:colOff>9525</xdr:colOff>
      <xdr:row>6</xdr:row>
      <xdr:rowOff>0</xdr:rowOff>
    </xdr:to>
    <xdr:sp>
      <xdr:nvSpPr>
        <xdr:cNvPr id="4" name="Rectangle 4"/>
        <xdr:cNvSpPr>
          <a:spLocks/>
        </xdr:cNvSpPr>
      </xdr:nvSpPr>
      <xdr:spPr>
        <a:xfrm>
          <a:off x="5038725" y="361950"/>
          <a:ext cx="942975"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xdr:row>
      <xdr:rowOff>0</xdr:rowOff>
    </xdr:from>
    <xdr:to>
      <xdr:col>16</xdr:col>
      <xdr:colOff>9525</xdr:colOff>
      <xdr:row>6</xdr:row>
      <xdr:rowOff>0</xdr:rowOff>
    </xdr:to>
    <xdr:sp>
      <xdr:nvSpPr>
        <xdr:cNvPr id="5" name="Rectangle 5"/>
        <xdr:cNvSpPr>
          <a:spLocks/>
        </xdr:cNvSpPr>
      </xdr:nvSpPr>
      <xdr:spPr>
        <a:xfrm>
          <a:off x="4095750" y="361950"/>
          <a:ext cx="942975"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xdr:row>
      <xdr:rowOff>0</xdr:rowOff>
    </xdr:from>
    <xdr:to>
      <xdr:col>13</xdr:col>
      <xdr:colOff>9525</xdr:colOff>
      <xdr:row>6</xdr:row>
      <xdr:rowOff>0</xdr:rowOff>
    </xdr:to>
    <xdr:sp>
      <xdr:nvSpPr>
        <xdr:cNvPr id="6" name="Rectangle 6"/>
        <xdr:cNvSpPr>
          <a:spLocks/>
        </xdr:cNvSpPr>
      </xdr:nvSpPr>
      <xdr:spPr>
        <a:xfrm>
          <a:off x="3152775" y="361950"/>
          <a:ext cx="942975"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31</xdr:row>
      <xdr:rowOff>180975</xdr:rowOff>
    </xdr:from>
    <xdr:to>
      <xdr:col>22</xdr:col>
      <xdr:colOff>200025</xdr:colOff>
      <xdr:row>33</xdr:row>
      <xdr:rowOff>38100</xdr:rowOff>
    </xdr:to>
    <xdr:sp>
      <xdr:nvSpPr>
        <xdr:cNvPr id="1" name="Oval 1"/>
        <xdr:cNvSpPr>
          <a:spLocks/>
        </xdr:cNvSpPr>
      </xdr:nvSpPr>
      <xdr:spPr>
        <a:xfrm>
          <a:off x="4810125" y="8620125"/>
          <a:ext cx="62865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9525</xdr:rowOff>
    </xdr:from>
    <xdr:to>
      <xdr:col>3</xdr:col>
      <xdr:colOff>104775</xdr:colOff>
      <xdr:row>24</xdr:row>
      <xdr:rowOff>200025</xdr:rowOff>
    </xdr:to>
    <xdr:sp>
      <xdr:nvSpPr>
        <xdr:cNvPr id="1" name="Oval 1"/>
        <xdr:cNvSpPr>
          <a:spLocks/>
        </xdr:cNvSpPr>
      </xdr:nvSpPr>
      <xdr:spPr>
        <a:xfrm>
          <a:off x="466725" y="5724525"/>
          <a:ext cx="33337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9525</xdr:rowOff>
    </xdr:from>
    <xdr:to>
      <xdr:col>3</xdr:col>
      <xdr:colOff>104775</xdr:colOff>
      <xdr:row>28</xdr:row>
      <xdr:rowOff>200025</xdr:rowOff>
    </xdr:to>
    <xdr:sp>
      <xdr:nvSpPr>
        <xdr:cNvPr id="2" name="Oval 2"/>
        <xdr:cNvSpPr>
          <a:spLocks/>
        </xdr:cNvSpPr>
      </xdr:nvSpPr>
      <xdr:spPr>
        <a:xfrm>
          <a:off x="466725" y="6677025"/>
          <a:ext cx="33337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25</xdr:row>
      <xdr:rowOff>9525</xdr:rowOff>
    </xdr:from>
    <xdr:to>
      <xdr:col>13</xdr:col>
      <xdr:colOff>38100</xdr:colOff>
      <xdr:row>26</xdr:row>
      <xdr:rowOff>28575</xdr:rowOff>
    </xdr:to>
    <xdr:sp>
      <xdr:nvSpPr>
        <xdr:cNvPr id="3" name="Oval 3"/>
        <xdr:cNvSpPr>
          <a:spLocks/>
        </xdr:cNvSpPr>
      </xdr:nvSpPr>
      <xdr:spPr>
        <a:xfrm>
          <a:off x="1714500" y="5962650"/>
          <a:ext cx="1304925"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142875</xdr:rowOff>
    </xdr:from>
    <xdr:to>
      <xdr:col>10</xdr:col>
      <xdr:colOff>57150</xdr:colOff>
      <xdr:row>28</xdr:row>
      <xdr:rowOff>123825</xdr:rowOff>
    </xdr:to>
    <xdr:sp>
      <xdr:nvSpPr>
        <xdr:cNvPr id="4" name="Oval 4"/>
        <xdr:cNvSpPr>
          <a:spLocks/>
        </xdr:cNvSpPr>
      </xdr:nvSpPr>
      <xdr:spPr>
        <a:xfrm>
          <a:off x="1790700" y="6572250"/>
          <a:ext cx="56197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27</xdr:row>
      <xdr:rowOff>133350</xdr:rowOff>
    </xdr:from>
    <xdr:to>
      <xdr:col>16</xdr:col>
      <xdr:colOff>209550</xdr:colOff>
      <xdr:row>28</xdr:row>
      <xdr:rowOff>114300</xdr:rowOff>
    </xdr:to>
    <xdr:sp>
      <xdr:nvSpPr>
        <xdr:cNvPr id="5" name="Oval 5"/>
        <xdr:cNvSpPr>
          <a:spLocks/>
        </xdr:cNvSpPr>
      </xdr:nvSpPr>
      <xdr:spPr>
        <a:xfrm>
          <a:off x="2714625" y="6562725"/>
          <a:ext cx="11620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31</xdr:row>
      <xdr:rowOff>0</xdr:rowOff>
    </xdr:from>
    <xdr:to>
      <xdr:col>4</xdr:col>
      <xdr:colOff>66675</xdr:colOff>
      <xdr:row>32</xdr:row>
      <xdr:rowOff>28575</xdr:rowOff>
    </xdr:to>
    <xdr:sp>
      <xdr:nvSpPr>
        <xdr:cNvPr id="6" name="Oval 6"/>
        <xdr:cNvSpPr>
          <a:spLocks/>
        </xdr:cNvSpPr>
      </xdr:nvSpPr>
      <xdr:spPr>
        <a:xfrm>
          <a:off x="723900" y="73818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34</xdr:row>
      <xdr:rowOff>228600</xdr:rowOff>
    </xdr:from>
    <xdr:to>
      <xdr:col>4</xdr:col>
      <xdr:colOff>66675</xdr:colOff>
      <xdr:row>36</xdr:row>
      <xdr:rowOff>19050</xdr:rowOff>
    </xdr:to>
    <xdr:sp>
      <xdr:nvSpPr>
        <xdr:cNvPr id="7" name="Oval 7"/>
        <xdr:cNvSpPr>
          <a:spLocks/>
        </xdr:cNvSpPr>
      </xdr:nvSpPr>
      <xdr:spPr>
        <a:xfrm>
          <a:off x="723900" y="832485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36</xdr:row>
      <xdr:rowOff>228600</xdr:rowOff>
    </xdr:from>
    <xdr:to>
      <xdr:col>4</xdr:col>
      <xdr:colOff>76200</xdr:colOff>
      <xdr:row>38</xdr:row>
      <xdr:rowOff>19050</xdr:rowOff>
    </xdr:to>
    <xdr:sp>
      <xdr:nvSpPr>
        <xdr:cNvPr id="8" name="Oval 8"/>
        <xdr:cNvSpPr>
          <a:spLocks/>
        </xdr:cNvSpPr>
      </xdr:nvSpPr>
      <xdr:spPr>
        <a:xfrm>
          <a:off x="733425" y="880110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38</xdr:row>
      <xdr:rowOff>228600</xdr:rowOff>
    </xdr:from>
    <xdr:to>
      <xdr:col>4</xdr:col>
      <xdr:colOff>66675</xdr:colOff>
      <xdr:row>40</xdr:row>
      <xdr:rowOff>19050</xdr:rowOff>
    </xdr:to>
    <xdr:sp>
      <xdr:nvSpPr>
        <xdr:cNvPr id="9" name="Oval 9"/>
        <xdr:cNvSpPr>
          <a:spLocks/>
        </xdr:cNvSpPr>
      </xdr:nvSpPr>
      <xdr:spPr>
        <a:xfrm>
          <a:off x="723900" y="927735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20</xdr:row>
      <xdr:rowOff>142875</xdr:rowOff>
    </xdr:from>
    <xdr:to>
      <xdr:col>12</xdr:col>
      <xdr:colOff>85725</xdr:colOff>
      <xdr:row>22</xdr:row>
      <xdr:rowOff>57150</xdr:rowOff>
    </xdr:to>
    <xdr:sp>
      <xdr:nvSpPr>
        <xdr:cNvPr id="1" name="Oval 1"/>
        <xdr:cNvSpPr>
          <a:spLocks/>
        </xdr:cNvSpPr>
      </xdr:nvSpPr>
      <xdr:spPr>
        <a:xfrm>
          <a:off x="2743200" y="3895725"/>
          <a:ext cx="771525"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20</xdr:row>
      <xdr:rowOff>152400</xdr:rowOff>
    </xdr:from>
    <xdr:to>
      <xdr:col>17</xdr:col>
      <xdr:colOff>200025</xdr:colOff>
      <xdr:row>22</xdr:row>
      <xdr:rowOff>66675</xdr:rowOff>
    </xdr:to>
    <xdr:sp>
      <xdr:nvSpPr>
        <xdr:cNvPr id="2" name="Oval 4"/>
        <xdr:cNvSpPr>
          <a:spLocks/>
        </xdr:cNvSpPr>
      </xdr:nvSpPr>
      <xdr:spPr>
        <a:xfrm>
          <a:off x="3486150" y="3905250"/>
          <a:ext cx="1571625"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8</xdr:row>
      <xdr:rowOff>38100</xdr:rowOff>
    </xdr:from>
    <xdr:to>
      <xdr:col>4</xdr:col>
      <xdr:colOff>28575</xdr:colOff>
      <xdr:row>9</xdr:row>
      <xdr:rowOff>228600</xdr:rowOff>
    </xdr:to>
    <xdr:sp>
      <xdr:nvSpPr>
        <xdr:cNvPr id="1" name="Oval 1"/>
        <xdr:cNvSpPr>
          <a:spLocks/>
        </xdr:cNvSpPr>
      </xdr:nvSpPr>
      <xdr:spPr>
        <a:xfrm>
          <a:off x="304800" y="2019300"/>
          <a:ext cx="676275" cy="438150"/>
        </a:xfrm>
        <a:prstGeom prst="ellips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285750</xdr:colOff>
      <xdr:row>15</xdr:row>
      <xdr:rowOff>28575</xdr:rowOff>
    </xdr:from>
    <xdr:to>
      <xdr:col>12</xdr:col>
      <xdr:colOff>476250</xdr:colOff>
      <xdr:row>16</xdr:row>
      <xdr:rowOff>0</xdr:rowOff>
    </xdr:to>
    <xdr:sp>
      <xdr:nvSpPr>
        <xdr:cNvPr id="1" name="円/楕円 1"/>
        <xdr:cNvSpPr>
          <a:spLocks/>
        </xdr:cNvSpPr>
      </xdr:nvSpPr>
      <xdr:spPr>
        <a:xfrm>
          <a:off x="9382125" y="5172075"/>
          <a:ext cx="876300"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18</xdr:row>
      <xdr:rowOff>47625</xdr:rowOff>
    </xdr:from>
    <xdr:to>
      <xdr:col>12</xdr:col>
      <xdr:colOff>266700</xdr:colOff>
      <xdr:row>18</xdr:row>
      <xdr:rowOff>333375</xdr:rowOff>
    </xdr:to>
    <xdr:sp>
      <xdr:nvSpPr>
        <xdr:cNvPr id="2" name="円/楕円 2"/>
        <xdr:cNvSpPr>
          <a:spLocks/>
        </xdr:cNvSpPr>
      </xdr:nvSpPr>
      <xdr:spPr>
        <a:xfrm>
          <a:off x="9591675" y="6219825"/>
          <a:ext cx="457200"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400050</xdr:colOff>
      <xdr:row>18</xdr:row>
      <xdr:rowOff>28575</xdr:rowOff>
    </xdr:from>
    <xdr:to>
      <xdr:col>14</xdr:col>
      <xdr:colOff>590550</xdr:colOff>
      <xdr:row>19</xdr:row>
      <xdr:rowOff>0</xdr:rowOff>
    </xdr:to>
    <xdr:sp>
      <xdr:nvSpPr>
        <xdr:cNvPr id="3" name="円/楕円 3"/>
        <xdr:cNvSpPr>
          <a:spLocks/>
        </xdr:cNvSpPr>
      </xdr:nvSpPr>
      <xdr:spPr>
        <a:xfrm>
          <a:off x="10868025" y="6200775"/>
          <a:ext cx="876300"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maps.loco.yahoo.co.jp/" TargetMode="External" /><Relationship Id="rId2" Type="http://schemas.openxmlformats.org/officeDocument/2006/relationships/hyperlink" Target="mailto:test@sendai-c.ed.jp" TargetMode="External" /><Relationship Id="rId3" Type="http://schemas.openxmlformats.org/officeDocument/2006/relationships/comments" Target="../comments28.xml" /><Relationship Id="rId4" Type="http://schemas.openxmlformats.org/officeDocument/2006/relationships/vmlDrawing" Target="../drawings/vmlDrawing2.vml" /><Relationship Id="rId5" Type="http://schemas.openxmlformats.org/officeDocument/2006/relationships/drawing" Target="../drawings/drawing9.xml" /><Relationship Id="rId6"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https://maps.google.co.jp/" TargetMode="External" /><Relationship Id="rId2" Type="http://schemas.openxmlformats.org/officeDocument/2006/relationships/hyperlink" Target="http://www.mapfan.com/routemap/routeset.cgi"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O18"/>
  <sheetViews>
    <sheetView showRowColHeaders="0" showOutlineSymbols="0" workbookViewId="0" topLeftCell="A1">
      <selection activeCell="AD12" sqref="AD12:AH12"/>
    </sheetView>
  </sheetViews>
  <sheetFormatPr defaultColWidth="3.50390625" defaultRowHeight="22.5" customHeight="1"/>
  <cols>
    <col min="1" max="16384" width="3.50390625" style="161" customWidth="1"/>
  </cols>
  <sheetData>
    <row r="1" ht="22.5" customHeight="1">
      <c r="A1" s="439" t="s">
        <v>840</v>
      </c>
    </row>
    <row r="2" ht="22.5" customHeight="1">
      <c r="A2" s="162" t="s">
        <v>700</v>
      </c>
    </row>
    <row r="3" spans="1:25" ht="22.5" customHeight="1">
      <c r="A3" s="251"/>
      <c r="B3" s="251" t="s">
        <v>699</v>
      </c>
      <c r="C3" s="251"/>
      <c r="D3" s="251"/>
      <c r="E3" s="251"/>
      <c r="F3" s="251"/>
      <c r="G3" s="251"/>
      <c r="H3" s="251"/>
      <c r="I3" s="251"/>
      <c r="J3" s="251"/>
      <c r="K3" s="251"/>
      <c r="L3" s="251"/>
      <c r="M3" s="251"/>
      <c r="N3" s="251"/>
      <c r="O3" s="251"/>
      <c r="P3" s="251"/>
      <c r="Q3" s="251"/>
      <c r="R3" s="251"/>
      <c r="S3" s="251"/>
      <c r="T3" s="251"/>
      <c r="U3" s="251"/>
      <c r="V3" s="251"/>
      <c r="W3" s="251"/>
      <c r="X3" s="251"/>
      <c r="Y3" s="251"/>
    </row>
    <row r="4" spans="1:25" ht="21" customHeight="1">
      <c r="A4" s="251"/>
      <c r="B4" s="251"/>
      <c r="C4" s="251">
        <v>1</v>
      </c>
      <c r="D4" s="251" t="s">
        <v>705</v>
      </c>
      <c r="E4" s="498" t="s">
        <v>707</v>
      </c>
      <c r="F4" s="498"/>
      <c r="G4" s="498"/>
      <c r="H4" s="498"/>
      <c r="I4" s="251" t="s">
        <v>730</v>
      </c>
      <c r="J4" s="251" t="s">
        <v>708</v>
      </c>
      <c r="K4" s="251"/>
      <c r="L4" s="251"/>
      <c r="M4" s="251"/>
      <c r="N4" s="251"/>
      <c r="O4" s="251"/>
      <c r="P4" s="251"/>
      <c r="Q4" s="251"/>
      <c r="R4" s="251"/>
      <c r="S4" s="251"/>
      <c r="T4" s="251"/>
      <c r="U4" s="251"/>
      <c r="V4" s="251"/>
      <c r="W4" s="251"/>
      <c r="X4" s="251"/>
      <c r="Y4" s="251"/>
    </row>
    <row r="5" spans="1:25" ht="21" customHeight="1">
      <c r="A5" s="251"/>
      <c r="B5" s="251"/>
      <c r="C5" s="251"/>
      <c r="D5" s="251"/>
      <c r="E5" s="251" t="s">
        <v>701</v>
      </c>
      <c r="F5" s="251"/>
      <c r="G5" s="251"/>
      <c r="H5" s="251"/>
      <c r="I5" s="251"/>
      <c r="J5" s="251"/>
      <c r="K5" s="251"/>
      <c r="L5" s="251"/>
      <c r="M5" s="251"/>
      <c r="N5" s="251"/>
      <c r="O5" s="251"/>
      <c r="P5" s="251"/>
      <c r="Q5" s="251"/>
      <c r="R5" s="251"/>
      <c r="S5" s="251"/>
      <c r="T5" s="251"/>
      <c r="U5" s="251"/>
      <c r="V5" s="251"/>
      <c r="W5" s="251"/>
      <c r="X5" s="251"/>
      <c r="Y5" s="251"/>
    </row>
    <row r="6" spans="1:25" ht="21" customHeight="1">
      <c r="A6" s="251"/>
      <c r="B6" s="251"/>
      <c r="C6" s="251">
        <v>2</v>
      </c>
      <c r="D6" s="251" t="s">
        <v>702</v>
      </c>
      <c r="E6" s="251"/>
      <c r="F6" s="251"/>
      <c r="G6" s="251"/>
      <c r="H6" s="251"/>
      <c r="I6" s="251"/>
      <c r="J6" s="251"/>
      <c r="K6" s="251"/>
      <c r="L6" s="251"/>
      <c r="M6" s="251"/>
      <c r="N6" s="251"/>
      <c r="O6" s="251"/>
      <c r="P6" s="251"/>
      <c r="Q6" s="251"/>
      <c r="R6" s="251"/>
      <c r="S6" s="251"/>
      <c r="T6" s="251"/>
      <c r="U6" s="251"/>
      <c r="V6" s="251"/>
      <c r="W6" s="251"/>
      <c r="X6" s="251"/>
      <c r="Y6" s="251"/>
    </row>
    <row r="7" spans="1:25" ht="21" customHeight="1">
      <c r="A7" s="251"/>
      <c r="B7" s="251"/>
      <c r="C7" s="251"/>
      <c r="D7" s="251"/>
      <c r="E7" s="251" t="s">
        <v>703</v>
      </c>
      <c r="F7" s="251"/>
      <c r="G7" s="251"/>
      <c r="H7" s="251"/>
      <c r="I7" s="251"/>
      <c r="J7" s="251"/>
      <c r="K7" s="251"/>
      <c r="L7" s="251"/>
      <c r="M7" s="251"/>
      <c r="N7" s="251"/>
      <c r="O7" s="251"/>
      <c r="P7" s="251"/>
      <c r="Q7" s="251"/>
      <c r="R7" s="251"/>
      <c r="S7" s="251"/>
      <c r="T7" s="251"/>
      <c r="U7" s="251"/>
      <c r="V7" s="251"/>
      <c r="W7" s="251"/>
      <c r="X7" s="251"/>
      <c r="Y7" s="251"/>
    </row>
    <row r="8" spans="1:23" ht="21" customHeight="1">
      <c r="A8" s="251"/>
      <c r="B8" s="251"/>
      <c r="C8" s="251">
        <v>3</v>
      </c>
      <c r="D8" s="170" t="s">
        <v>726</v>
      </c>
      <c r="E8" s="251"/>
      <c r="F8" s="251"/>
      <c r="G8" s="251"/>
      <c r="H8" s="251"/>
      <c r="I8" s="251"/>
      <c r="J8" s="251"/>
      <c r="K8" s="251"/>
      <c r="L8" s="251"/>
      <c r="M8" s="251"/>
      <c r="N8" s="251"/>
      <c r="O8" s="251"/>
      <c r="P8" s="251"/>
      <c r="Q8" s="251"/>
      <c r="R8" s="251"/>
      <c r="S8" s="251"/>
      <c r="T8" s="251"/>
      <c r="U8" s="251"/>
      <c r="V8" s="251"/>
      <c r="W8" s="251"/>
    </row>
    <row r="10" spans="2:34" ht="22.5" customHeight="1">
      <c r="B10" s="499" t="s">
        <v>706</v>
      </c>
      <c r="C10" s="499"/>
      <c r="D10" s="499"/>
      <c r="E10" s="499"/>
      <c r="F10" s="499"/>
      <c r="I10" s="497" t="s">
        <v>704</v>
      </c>
      <c r="J10" s="497"/>
      <c r="K10" s="497"/>
      <c r="L10" s="497"/>
      <c r="M10" s="497"/>
      <c r="P10" s="497" t="s">
        <v>709</v>
      </c>
      <c r="Q10" s="497"/>
      <c r="R10" s="497"/>
      <c r="S10" s="497"/>
      <c r="T10" s="497"/>
      <c r="W10" s="497" t="s">
        <v>711</v>
      </c>
      <c r="X10" s="497"/>
      <c r="Y10" s="497"/>
      <c r="Z10" s="497"/>
      <c r="AA10" s="497"/>
      <c r="AD10" s="497" t="s">
        <v>788</v>
      </c>
      <c r="AE10" s="497"/>
      <c r="AF10" s="497"/>
      <c r="AG10" s="497"/>
      <c r="AH10" s="497"/>
    </row>
    <row r="11" ht="21" customHeight="1">
      <c r="AO11" s="495"/>
    </row>
    <row r="12" spans="2:34" ht="22.5" customHeight="1">
      <c r="B12" s="497" t="s">
        <v>712</v>
      </c>
      <c r="C12" s="497"/>
      <c r="D12" s="497"/>
      <c r="E12" s="497"/>
      <c r="F12" s="497"/>
      <c r="I12" s="497" t="s">
        <v>720</v>
      </c>
      <c r="J12" s="497"/>
      <c r="K12" s="497"/>
      <c r="L12" s="497"/>
      <c r="M12" s="497"/>
      <c r="P12" s="497" t="s">
        <v>710</v>
      </c>
      <c r="Q12" s="497"/>
      <c r="R12" s="497"/>
      <c r="S12" s="497"/>
      <c r="T12" s="497"/>
      <c r="W12" s="497" t="s">
        <v>724</v>
      </c>
      <c r="X12" s="497"/>
      <c r="Y12" s="497"/>
      <c r="Z12" s="497"/>
      <c r="AA12" s="497"/>
      <c r="AD12" s="497" t="s">
        <v>937</v>
      </c>
      <c r="AE12" s="497"/>
      <c r="AF12" s="497"/>
      <c r="AG12" s="497"/>
      <c r="AH12" s="497"/>
    </row>
    <row r="13" ht="21" customHeight="1"/>
    <row r="14" spans="2:27" ht="22.5" customHeight="1">
      <c r="B14" s="497" t="s">
        <v>713</v>
      </c>
      <c r="C14" s="497"/>
      <c r="D14" s="497"/>
      <c r="E14" s="497"/>
      <c r="F14" s="497"/>
      <c r="I14" s="497" t="s">
        <v>719</v>
      </c>
      <c r="J14" s="497"/>
      <c r="K14" s="497"/>
      <c r="L14" s="497"/>
      <c r="M14" s="497"/>
      <c r="P14" s="497" t="s">
        <v>718</v>
      </c>
      <c r="Q14" s="497"/>
      <c r="R14" s="497"/>
      <c r="S14" s="497"/>
      <c r="T14" s="497"/>
      <c r="W14" s="497" t="s">
        <v>771</v>
      </c>
      <c r="X14" s="497"/>
      <c r="Y14" s="497"/>
      <c r="Z14" s="497"/>
      <c r="AA14" s="497"/>
    </row>
    <row r="15" ht="21" customHeight="1">
      <c r="AM15" s="495"/>
    </row>
    <row r="16" spans="2:27" ht="22.5" customHeight="1">
      <c r="B16" s="497" t="s">
        <v>717</v>
      </c>
      <c r="C16" s="497"/>
      <c r="D16" s="497"/>
      <c r="E16" s="497"/>
      <c r="F16" s="497"/>
      <c r="I16" s="497" t="s">
        <v>716</v>
      </c>
      <c r="J16" s="497"/>
      <c r="K16" s="497"/>
      <c r="L16" s="497"/>
      <c r="M16" s="497"/>
      <c r="P16" s="497" t="s">
        <v>715</v>
      </c>
      <c r="Q16" s="497"/>
      <c r="R16" s="497"/>
      <c r="S16" s="497"/>
      <c r="T16" s="497"/>
      <c r="W16" s="497" t="s">
        <v>721</v>
      </c>
      <c r="X16" s="497"/>
      <c r="Y16" s="497"/>
      <c r="Z16" s="497"/>
      <c r="AA16" s="497"/>
    </row>
    <row r="17" ht="21" customHeight="1"/>
    <row r="18" spans="2:34" ht="22.5" customHeight="1">
      <c r="B18" s="497" t="s">
        <v>722</v>
      </c>
      <c r="C18" s="497"/>
      <c r="D18" s="497"/>
      <c r="E18" s="497"/>
      <c r="F18" s="497"/>
      <c r="I18" s="497" t="s">
        <v>723</v>
      </c>
      <c r="J18" s="497"/>
      <c r="K18" s="497"/>
      <c r="L18" s="497"/>
      <c r="M18" s="497"/>
      <c r="P18" s="497" t="s">
        <v>714</v>
      </c>
      <c r="Q18" s="497"/>
      <c r="R18" s="497"/>
      <c r="S18" s="497"/>
      <c r="T18" s="497"/>
      <c r="W18" s="497" t="s">
        <v>741</v>
      </c>
      <c r="X18" s="497"/>
      <c r="Y18" s="497"/>
      <c r="Z18" s="497"/>
      <c r="AA18" s="497"/>
      <c r="AD18" s="496" t="s">
        <v>731</v>
      </c>
      <c r="AE18" s="496"/>
      <c r="AF18" s="496"/>
      <c r="AG18" s="496"/>
      <c r="AH18" s="496"/>
    </row>
  </sheetData>
  <sheetProtection/>
  <mergeCells count="24">
    <mergeCell ref="E4:H4"/>
    <mergeCell ref="B18:F18"/>
    <mergeCell ref="I18:M18"/>
    <mergeCell ref="W12:AA12"/>
    <mergeCell ref="B10:F10"/>
    <mergeCell ref="I10:M10"/>
    <mergeCell ref="P10:T10"/>
    <mergeCell ref="W10:AA10"/>
    <mergeCell ref="B12:F12"/>
    <mergeCell ref="B14:F14"/>
    <mergeCell ref="AD10:AH10"/>
    <mergeCell ref="W14:AA14"/>
    <mergeCell ref="I12:M12"/>
    <mergeCell ref="W16:AA16"/>
    <mergeCell ref="P16:T16"/>
    <mergeCell ref="I16:M16"/>
    <mergeCell ref="AD18:AH18"/>
    <mergeCell ref="P12:T12"/>
    <mergeCell ref="P18:T18"/>
    <mergeCell ref="P14:T14"/>
    <mergeCell ref="W18:AA18"/>
    <mergeCell ref="B16:F16"/>
    <mergeCell ref="I14:M14"/>
    <mergeCell ref="AD12:AH12"/>
  </mergeCells>
  <hyperlinks>
    <hyperlink ref="B10:F10" location="入力!A1" display="入力シート"/>
    <hyperlink ref="I10:M10" location="起案書!A1" display="起案書"/>
    <hyperlink ref="P10:T10" location="出張命令書!A1" display="出張命令書"/>
    <hyperlink ref="P12:T12" location="補欠依頼!A1" display="補欠依頼"/>
    <hyperlink ref="W10:AA10" location="職専免!A1" display="職専免"/>
    <hyperlink ref="B12:F12" location="復命書!A1" display="復命書"/>
    <hyperlink ref="B14:F14" location="校外学習届!A1" display="校外学習届"/>
    <hyperlink ref="P18:T18" location="アーチル!A1" display="アーチル"/>
    <hyperlink ref="P16:T16" location="借用書!A1" display="借用書"/>
    <hyperlink ref="I16:M16" location="精算書!A1" display="精算書"/>
    <hyperlink ref="B16:F16" location="不参加報告!A1" display="不参加報告"/>
    <hyperlink ref="P14:T14" location="'校外学習届(市教委)'!A1" display="校外学習（市教委）"/>
    <hyperlink ref="I14:M14" location="'校外学習届 (交通機関利用)'!A1" display="校外学習（交通機関）"/>
    <hyperlink ref="I12:M12" location="減免!A1" display="減免申請"/>
    <hyperlink ref="W16:AA16" location="使用届!A1" display="教材使用届"/>
    <hyperlink ref="B18:F18" location="旅行届!A1" display="旅行届"/>
    <hyperlink ref="I18:M18" location="添え書き!A1" display="添え書き"/>
    <hyperlink ref="W12:AA12" location="'補欠依頼 (他人)'!A1" display="補欠依頼（他人用）"/>
    <hyperlink ref="W18:AA18" location="申請書!A1" display="申請書"/>
    <hyperlink ref="W14:AA14" location="'校外学習（事前踏査）'!A1" display="校外学習（事前踏査）"/>
    <hyperlink ref="AD10:AH10" location="研修報告書!A1" display="研修報告書"/>
    <hyperlink ref="AD12:AH12" location="職員個人調査票!Print_Area" display="職員個人票"/>
  </hyperlinks>
  <printOptions/>
  <pageMargins left="0.787" right="0.787" top="0.984" bottom="0.984"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H40"/>
  <sheetViews>
    <sheetView showRowColHeaders="0" showZeros="0" showOutlineSymbols="0" zoomScalePageLayoutView="0" workbookViewId="0" topLeftCell="A1">
      <selection activeCell="AE1" sqref="AE1:AH1"/>
    </sheetView>
  </sheetViews>
  <sheetFormatPr defaultColWidth="9.00390625" defaultRowHeight="13.5"/>
  <cols>
    <col min="1" max="29" width="3.125" style="172" customWidth="1"/>
    <col min="30" max="30" width="2.875" style="172" customWidth="1"/>
    <col min="31" max="16384" width="9.00390625" style="172" customWidth="1"/>
  </cols>
  <sheetData>
    <row r="1" spans="1:34" ht="19.5" customHeight="1">
      <c r="A1" s="787" t="s">
        <v>346</v>
      </c>
      <c r="B1" s="788"/>
      <c r="C1" s="788"/>
      <c r="D1" s="789"/>
      <c r="E1" s="787" t="s">
        <v>444</v>
      </c>
      <c r="F1" s="788"/>
      <c r="G1" s="788"/>
      <c r="H1" s="789"/>
      <c r="I1" s="787"/>
      <c r="J1" s="788"/>
      <c r="K1" s="788"/>
      <c r="L1" s="789"/>
      <c r="M1" s="787" t="s">
        <v>519</v>
      </c>
      <c r="N1" s="788"/>
      <c r="O1" s="788"/>
      <c r="P1" s="789"/>
      <c r="Q1" s="205"/>
      <c r="R1" s="205"/>
      <c r="S1" s="205"/>
      <c r="T1" s="205"/>
      <c r="U1" s="205"/>
      <c r="V1" s="810">
        <f>'入力'!B16</f>
        <v>41608</v>
      </c>
      <c r="W1" s="810"/>
      <c r="X1" s="810"/>
      <c r="Y1" s="810"/>
      <c r="Z1" s="810"/>
      <c r="AA1" s="810"/>
      <c r="AB1" s="810"/>
      <c r="AC1" s="810"/>
      <c r="AE1" s="497" t="s">
        <v>729</v>
      </c>
      <c r="AF1" s="497"/>
      <c r="AG1" s="497"/>
      <c r="AH1" s="497"/>
    </row>
    <row r="2" spans="1:29" ht="19.5" customHeight="1">
      <c r="A2" s="814"/>
      <c r="B2" s="815"/>
      <c r="C2" s="815"/>
      <c r="D2" s="816"/>
      <c r="E2" s="814"/>
      <c r="F2" s="815"/>
      <c r="G2" s="815"/>
      <c r="H2" s="816"/>
      <c r="I2" s="814"/>
      <c r="J2" s="815"/>
      <c r="K2" s="815"/>
      <c r="L2" s="816"/>
      <c r="M2" s="814"/>
      <c r="N2" s="815"/>
      <c r="O2" s="815"/>
      <c r="P2" s="816"/>
      <c r="Q2" s="205"/>
      <c r="R2" s="205"/>
      <c r="S2" s="205"/>
      <c r="T2" s="205"/>
      <c r="U2" s="205"/>
      <c r="V2" s="810"/>
      <c r="W2" s="810"/>
      <c r="X2" s="810"/>
      <c r="Y2" s="810"/>
      <c r="Z2" s="810"/>
      <c r="AA2" s="810"/>
      <c r="AB2" s="810"/>
      <c r="AC2" s="810"/>
    </row>
    <row r="3" spans="1:29" ht="19.5" customHeight="1">
      <c r="A3" s="817"/>
      <c r="B3" s="818"/>
      <c r="C3" s="818"/>
      <c r="D3" s="819"/>
      <c r="E3" s="817"/>
      <c r="F3" s="818"/>
      <c r="G3" s="818"/>
      <c r="H3" s="819"/>
      <c r="I3" s="817"/>
      <c r="J3" s="818"/>
      <c r="K3" s="818"/>
      <c r="L3" s="819"/>
      <c r="M3" s="817"/>
      <c r="N3" s="818"/>
      <c r="O3" s="818"/>
      <c r="P3" s="819"/>
      <c r="Q3" s="205"/>
      <c r="R3" s="205"/>
      <c r="S3" s="205"/>
      <c r="T3" s="205"/>
      <c r="U3" s="205"/>
      <c r="V3" s="205"/>
      <c r="W3" s="205"/>
      <c r="X3" s="205"/>
      <c r="Y3" s="205"/>
      <c r="Z3" s="205"/>
      <c r="AA3" s="205"/>
      <c r="AB3" s="205"/>
      <c r="AC3" s="205"/>
    </row>
    <row r="4" spans="1:29" ht="19.5" customHeight="1">
      <c r="A4" s="820"/>
      <c r="B4" s="821"/>
      <c r="C4" s="821"/>
      <c r="D4" s="822"/>
      <c r="E4" s="820"/>
      <c r="F4" s="821"/>
      <c r="G4" s="821"/>
      <c r="H4" s="822"/>
      <c r="I4" s="820"/>
      <c r="J4" s="821"/>
      <c r="K4" s="821"/>
      <c r="L4" s="822"/>
      <c r="M4" s="820"/>
      <c r="N4" s="821"/>
      <c r="O4" s="821"/>
      <c r="P4" s="822"/>
      <c r="Q4" s="205"/>
      <c r="R4" s="205"/>
      <c r="S4" s="205"/>
      <c r="T4" s="205"/>
      <c r="U4" s="205"/>
      <c r="V4" s="205"/>
      <c r="W4" s="205"/>
      <c r="X4" s="205"/>
      <c r="Y4" s="205"/>
      <c r="Z4" s="205"/>
      <c r="AA4" s="205"/>
      <c r="AB4" s="205"/>
      <c r="AC4" s="205"/>
    </row>
    <row r="5" spans="1:29" ht="19.5" customHeight="1">
      <c r="A5" s="205"/>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row>
    <row r="6" spans="1:29" ht="19.5" customHeight="1">
      <c r="A6" s="811" t="s">
        <v>500</v>
      </c>
      <c r="B6" s="811"/>
      <c r="C6" s="811"/>
      <c r="D6" s="811"/>
      <c r="E6" s="811"/>
      <c r="F6" s="811"/>
      <c r="G6" s="811"/>
      <c r="H6" s="811"/>
      <c r="I6" s="811"/>
      <c r="J6" s="811"/>
      <c r="K6" s="811"/>
      <c r="L6" s="205"/>
      <c r="M6" s="205"/>
      <c r="N6" s="205"/>
      <c r="O6" s="205"/>
      <c r="P6" s="205"/>
      <c r="Q6" s="205"/>
      <c r="R6" s="205"/>
      <c r="S6" s="208"/>
      <c r="T6" s="824" t="str">
        <f>'入力'!B11</f>
        <v>宮城太郎</v>
      </c>
      <c r="U6" s="824"/>
      <c r="V6" s="824"/>
      <c r="W6" s="824"/>
      <c r="X6" s="824"/>
      <c r="Y6" s="824"/>
      <c r="Z6" s="824"/>
      <c r="AA6" s="205"/>
      <c r="AB6" s="205"/>
      <c r="AC6" s="205"/>
    </row>
    <row r="7" spans="1:29" ht="19.5" customHeight="1">
      <c r="A7" s="205"/>
      <c r="B7" s="808"/>
      <c r="C7" s="808"/>
      <c r="D7" s="812" t="str">
        <f>'入力'!B5</f>
        <v>△△　△△</v>
      </c>
      <c r="E7" s="813"/>
      <c r="F7" s="813"/>
      <c r="G7" s="813"/>
      <c r="H7" s="813"/>
      <c r="I7" s="813"/>
      <c r="J7" s="813"/>
      <c r="K7" s="813"/>
      <c r="L7" s="813" t="s">
        <v>391</v>
      </c>
      <c r="M7" s="813"/>
      <c r="N7" s="205"/>
      <c r="O7" s="205"/>
      <c r="P7" s="205"/>
      <c r="Q7" s="205"/>
      <c r="R7" s="208"/>
      <c r="S7" s="208"/>
      <c r="T7" s="824"/>
      <c r="U7" s="824"/>
      <c r="V7" s="824"/>
      <c r="W7" s="824"/>
      <c r="X7" s="824"/>
      <c r="Y7" s="824"/>
      <c r="Z7" s="824"/>
      <c r="AA7" s="205"/>
      <c r="AB7" s="205"/>
      <c r="AC7" s="205"/>
    </row>
    <row r="8" spans="1:29" ht="19.5" customHeight="1">
      <c r="A8" s="205"/>
      <c r="B8" s="205"/>
      <c r="C8" s="205"/>
      <c r="D8" s="205"/>
      <c r="E8" s="205"/>
      <c r="F8" s="205"/>
      <c r="G8" s="205"/>
      <c r="H8" s="205"/>
      <c r="I8" s="205"/>
      <c r="J8" s="205"/>
      <c r="K8" s="205"/>
      <c r="L8" s="205"/>
      <c r="M8" s="205"/>
      <c r="N8" s="205"/>
      <c r="O8" s="205"/>
      <c r="P8" s="205"/>
      <c r="Q8" s="205"/>
      <c r="R8" s="208"/>
      <c r="S8" s="208"/>
      <c r="T8" s="824"/>
      <c r="U8" s="824"/>
      <c r="V8" s="824"/>
      <c r="W8" s="824"/>
      <c r="X8" s="824"/>
      <c r="Y8" s="824"/>
      <c r="Z8" s="824"/>
      <c r="AA8" s="205"/>
      <c r="AB8" s="205"/>
      <c r="AC8" s="205"/>
    </row>
    <row r="9" spans="1:29" ht="19.5" customHeight="1">
      <c r="A9" s="205"/>
      <c r="B9" s="205"/>
      <c r="C9" s="205"/>
      <c r="D9" s="205"/>
      <c r="E9" s="205"/>
      <c r="F9" s="205"/>
      <c r="G9" s="205"/>
      <c r="H9" s="205"/>
      <c r="I9" s="205"/>
      <c r="J9" s="205"/>
      <c r="K9" s="809" t="s">
        <v>242</v>
      </c>
      <c r="L9" s="809"/>
      <c r="M9" s="809" t="str">
        <f>'入力'!B10</f>
        <v>教諭</v>
      </c>
      <c r="N9" s="809"/>
      <c r="O9" s="809"/>
      <c r="P9" s="809"/>
      <c r="Q9" s="808" t="s">
        <v>243</v>
      </c>
      <c r="R9" s="808"/>
      <c r="S9" s="205"/>
      <c r="T9" s="824"/>
      <c r="U9" s="824"/>
      <c r="V9" s="824"/>
      <c r="W9" s="824"/>
      <c r="X9" s="824"/>
      <c r="Y9" s="824"/>
      <c r="Z9" s="824"/>
      <c r="AA9" s="210"/>
      <c r="AB9" s="210" t="s">
        <v>214</v>
      </c>
      <c r="AC9" s="210"/>
    </row>
    <row r="10" spans="1:29" ht="3.75" customHeight="1">
      <c r="A10" s="205"/>
      <c r="B10" s="205"/>
      <c r="C10" s="205"/>
      <c r="D10" s="205"/>
      <c r="E10" s="205"/>
      <c r="F10" s="205"/>
      <c r="G10" s="205"/>
      <c r="H10" s="205"/>
      <c r="I10" s="205"/>
      <c r="J10" s="205"/>
      <c r="K10" s="211"/>
      <c r="L10" s="211"/>
      <c r="M10" s="211"/>
      <c r="N10" s="211"/>
      <c r="O10" s="211"/>
      <c r="P10" s="211"/>
      <c r="Q10" s="211"/>
      <c r="R10" s="212"/>
      <c r="S10" s="212"/>
      <c r="T10" s="212"/>
      <c r="U10" s="212"/>
      <c r="V10" s="212"/>
      <c r="W10" s="212"/>
      <c r="X10" s="212"/>
      <c r="Y10" s="212"/>
      <c r="Z10" s="212"/>
      <c r="AA10" s="211"/>
      <c r="AB10" s="211"/>
      <c r="AC10" s="211"/>
    </row>
    <row r="11" spans="1:29" ht="19.5" customHeight="1">
      <c r="A11" s="205"/>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row>
    <row r="12" spans="1:29" ht="27.75" customHeight="1">
      <c r="A12" s="823" t="s">
        <v>501</v>
      </c>
      <c r="B12" s="823"/>
      <c r="C12" s="823"/>
      <c r="D12" s="823"/>
      <c r="E12" s="823"/>
      <c r="F12" s="823"/>
      <c r="G12" s="823"/>
      <c r="H12" s="823"/>
      <c r="I12" s="823"/>
      <c r="J12" s="823"/>
      <c r="K12" s="823"/>
      <c r="L12" s="823"/>
      <c r="M12" s="823"/>
      <c r="N12" s="823"/>
      <c r="O12" s="823"/>
      <c r="P12" s="823"/>
      <c r="Q12" s="823"/>
      <c r="R12" s="823"/>
      <c r="S12" s="823"/>
      <c r="T12" s="823"/>
      <c r="U12" s="823"/>
      <c r="V12" s="823"/>
      <c r="W12" s="823"/>
      <c r="X12" s="823"/>
      <c r="Y12" s="823"/>
      <c r="Z12" s="823"/>
      <c r="AA12" s="823"/>
      <c r="AB12" s="823"/>
      <c r="AC12" s="823"/>
    </row>
    <row r="13" spans="1:29" ht="19.5" customHeight="1">
      <c r="A13" s="205"/>
      <c r="B13" s="205"/>
      <c r="C13" s="205"/>
      <c r="D13" s="205"/>
      <c r="E13" s="205"/>
      <c r="F13" s="205"/>
      <c r="G13" s="205"/>
      <c r="H13" s="205"/>
      <c r="I13" s="205"/>
      <c r="J13" s="205"/>
      <c r="K13" s="205"/>
      <c r="L13" s="205"/>
      <c r="M13" s="205"/>
      <c r="N13" s="205"/>
      <c r="O13" s="205"/>
      <c r="P13" s="205"/>
      <c r="Q13" s="205"/>
      <c r="R13" s="808"/>
      <c r="S13" s="808"/>
      <c r="T13" s="205"/>
      <c r="U13" s="205"/>
      <c r="V13" s="205"/>
      <c r="W13" s="205"/>
      <c r="X13" s="205"/>
      <c r="Y13" s="205"/>
      <c r="Z13" s="205"/>
      <c r="AA13" s="205"/>
      <c r="AB13" s="205"/>
      <c r="AC13" s="205"/>
    </row>
    <row r="14" spans="1:29" ht="19.5" customHeight="1">
      <c r="A14" s="205"/>
      <c r="B14" s="205"/>
      <c r="C14" s="811" t="s">
        <v>502</v>
      </c>
      <c r="D14" s="811"/>
      <c r="E14" s="811"/>
      <c r="F14" s="811"/>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row>
    <row r="15" spans="1:29" ht="19.5" customHeight="1">
      <c r="A15" s="20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row>
    <row r="16" spans="1:29" ht="19.5" customHeight="1">
      <c r="A16" s="813" t="s">
        <v>349</v>
      </c>
      <c r="B16" s="813"/>
      <c r="C16" s="813"/>
      <c r="D16" s="813"/>
      <c r="E16" s="813"/>
      <c r="F16" s="813"/>
      <c r="G16" s="813"/>
      <c r="H16" s="813"/>
      <c r="I16" s="813"/>
      <c r="J16" s="813"/>
      <c r="K16" s="813"/>
      <c r="L16" s="813"/>
      <c r="M16" s="813"/>
      <c r="N16" s="813"/>
      <c r="O16" s="813"/>
      <c r="P16" s="813"/>
      <c r="Q16" s="813"/>
      <c r="R16" s="813"/>
      <c r="S16" s="813"/>
      <c r="T16" s="813"/>
      <c r="U16" s="813"/>
      <c r="V16" s="813"/>
      <c r="W16" s="813"/>
      <c r="X16" s="813"/>
      <c r="Y16" s="813"/>
      <c r="Z16" s="813"/>
      <c r="AA16" s="813"/>
      <c r="AB16" s="813"/>
      <c r="AC16" s="813"/>
    </row>
    <row r="17" spans="1:29" ht="24" customHeight="1">
      <c r="A17" s="835" t="s">
        <v>505</v>
      </c>
      <c r="B17" s="836"/>
      <c r="C17" s="837"/>
      <c r="D17" s="791" t="s">
        <v>244</v>
      </c>
      <c r="E17" s="791"/>
      <c r="F17" s="791"/>
      <c r="G17" s="791"/>
      <c r="H17" s="831" t="str">
        <f>'入力'!B19</f>
        <v>仙台市教育センター</v>
      </c>
      <c r="I17" s="832"/>
      <c r="J17" s="832"/>
      <c r="K17" s="832"/>
      <c r="L17" s="832"/>
      <c r="M17" s="832"/>
      <c r="N17" s="832"/>
      <c r="O17" s="832"/>
      <c r="P17" s="832"/>
      <c r="Q17" s="832"/>
      <c r="R17" s="832"/>
      <c r="S17" s="832"/>
      <c r="T17" s="832"/>
      <c r="U17" s="832"/>
      <c r="V17" s="832"/>
      <c r="W17" s="832"/>
      <c r="X17" s="832"/>
      <c r="Y17" s="832"/>
      <c r="Z17" s="832"/>
      <c r="AA17" s="832"/>
      <c r="AB17" s="832"/>
      <c r="AC17" s="833"/>
    </row>
    <row r="18" spans="1:29" ht="24" customHeight="1">
      <c r="A18" s="838"/>
      <c r="B18" s="839"/>
      <c r="C18" s="840"/>
      <c r="D18" s="794" t="s">
        <v>503</v>
      </c>
      <c r="E18" s="794"/>
      <c r="F18" s="794"/>
      <c r="G18" s="794"/>
      <c r="H18" s="828" t="str">
        <f>'入力'!B17</f>
        <v>平成25年度　情報教育担当者研修会</v>
      </c>
      <c r="I18" s="829"/>
      <c r="J18" s="829"/>
      <c r="K18" s="829"/>
      <c r="L18" s="829"/>
      <c r="M18" s="829"/>
      <c r="N18" s="829"/>
      <c r="O18" s="829"/>
      <c r="P18" s="829"/>
      <c r="Q18" s="829"/>
      <c r="R18" s="829"/>
      <c r="S18" s="829"/>
      <c r="T18" s="829"/>
      <c r="U18" s="829"/>
      <c r="V18" s="829"/>
      <c r="W18" s="829"/>
      <c r="X18" s="829"/>
      <c r="Y18" s="829"/>
      <c r="Z18" s="829"/>
      <c r="AA18" s="829"/>
      <c r="AB18" s="829"/>
      <c r="AC18" s="830"/>
    </row>
    <row r="19" spans="1:29" ht="24" customHeight="1">
      <c r="A19" s="838"/>
      <c r="B19" s="839"/>
      <c r="C19" s="840"/>
      <c r="D19" s="794" t="s">
        <v>504</v>
      </c>
      <c r="E19" s="794"/>
      <c r="F19" s="794"/>
      <c r="G19" s="794"/>
      <c r="H19" s="826">
        <f>'入力'!B24</f>
        <v>41634</v>
      </c>
      <c r="I19" s="827"/>
      <c r="J19" s="827"/>
      <c r="K19" s="827"/>
      <c r="L19" s="827"/>
      <c r="M19" s="827"/>
      <c r="N19" s="827"/>
      <c r="O19" s="834" t="s">
        <v>509</v>
      </c>
      <c r="P19" s="834"/>
      <c r="Q19" s="827">
        <f>'入力'!B26</f>
        <v>41634</v>
      </c>
      <c r="R19" s="827"/>
      <c r="S19" s="827"/>
      <c r="T19" s="827"/>
      <c r="U19" s="827"/>
      <c r="V19" s="827"/>
      <c r="W19" s="827"/>
      <c r="X19" s="825" t="str">
        <f>"（　"&amp;'入力'!B28&amp;"泊"</f>
        <v>（　0泊</v>
      </c>
      <c r="Y19" s="825"/>
      <c r="Z19" s="825"/>
      <c r="AA19" s="825" t="str">
        <f>IF('入力'!B28=0,"",'入力'!B28+1)&amp;"日）"</f>
        <v>日）</v>
      </c>
      <c r="AB19" s="825"/>
      <c r="AC19" s="853"/>
    </row>
    <row r="20" spans="1:29" ht="24" customHeight="1">
      <c r="A20" s="838"/>
      <c r="B20" s="839"/>
      <c r="C20" s="840"/>
      <c r="D20" s="844" t="s">
        <v>4</v>
      </c>
      <c r="E20" s="845"/>
      <c r="F20" s="845"/>
      <c r="G20" s="845"/>
      <c r="H20" s="845"/>
      <c r="I20" s="845"/>
      <c r="J20" s="845"/>
      <c r="K20" s="845"/>
      <c r="L20" s="845"/>
      <c r="M20" s="845"/>
      <c r="N20" s="845"/>
      <c r="O20" s="845"/>
      <c r="P20" s="845"/>
      <c r="Q20" s="845"/>
      <c r="R20" s="845"/>
      <c r="S20" s="845"/>
      <c r="T20" s="845"/>
      <c r="U20" s="845"/>
      <c r="V20" s="845"/>
      <c r="W20" s="845"/>
      <c r="X20" s="845"/>
      <c r="Y20" s="845"/>
      <c r="Z20" s="845"/>
      <c r="AA20" s="845"/>
      <c r="AB20" s="845"/>
      <c r="AC20" s="846"/>
    </row>
    <row r="21" spans="1:29" ht="24" customHeight="1">
      <c r="A21" s="838"/>
      <c r="B21" s="839"/>
      <c r="C21" s="840"/>
      <c r="D21" s="847"/>
      <c r="E21" s="848"/>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9"/>
    </row>
    <row r="22" spans="1:29" ht="24" customHeight="1">
      <c r="A22" s="838"/>
      <c r="B22" s="839"/>
      <c r="C22" s="840"/>
      <c r="D22" s="847"/>
      <c r="E22" s="848"/>
      <c r="F22" s="848"/>
      <c r="G22" s="848"/>
      <c r="H22" s="848"/>
      <c r="I22" s="848"/>
      <c r="J22" s="848"/>
      <c r="K22" s="848"/>
      <c r="L22" s="848"/>
      <c r="M22" s="848"/>
      <c r="N22" s="848"/>
      <c r="O22" s="848"/>
      <c r="P22" s="848"/>
      <c r="Q22" s="848"/>
      <c r="R22" s="848"/>
      <c r="S22" s="848"/>
      <c r="T22" s="848"/>
      <c r="U22" s="848"/>
      <c r="V22" s="848"/>
      <c r="W22" s="848"/>
      <c r="X22" s="848"/>
      <c r="Y22" s="848"/>
      <c r="Z22" s="848"/>
      <c r="AA22" s="848"/>
      <c r="AB22" s="848"/>
      <c r="AC22" s="849"/>
    </row>
    <row r="23" spans="1:29" ht="24" customHeight="1">
      <c r="A23" s="838"/>
      <c r="B23" s="839"/>
      <c r="C23" s="840"/>
      <c r="D23" s="847"/>
      <c r="E23" s="848"/>
      <c r="F23" s="848"/>
      <c r="G23" s="848"/>
      <c r="H23" s="848"/>
      <c r="I23" s="848"/>
      <c r="J23" s="848"/>
      <c r="K23" s="848"/>
      <c r="L23" s="848"/>
      <c r="M23" s="848"/>
      <c r="N23" s="848"/>
      <c r="O23" s="848"/>
      <c r="P23" s="848"/>
      <c r="Q23" s="848"/>
      <c r="R23" s="848"/>
      <c r="S23" s="848"/>
      <c r="T23" s="848"/>
      <c r="U23" s="848"/>
      <c r="V23" s="848"/>
      <c r="W23" s="848"/>
      <c r="X23" s="848"/>
      <c r="Y23" s="848"/>
      <c r="Z23" s="848"/>
      <c r="AA23" s="848"/>
      <c r="AB23" s="848"/>
      <c r="AC23" s="849"/>
    </row>
    <row r="24" spans="1:29" ht="24" customHeight="1">
      <c r="A24" s="838"/>
      <c r="B24" s="839"/>
      <c r="C24" s="840"/>
      <c r="D24" s="847"/>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9"/>
    </row>
    <row r="25" spans="1:29" ht="24" customHeight="1">
      <c r="A25" s="838"/>
      <c r="B25" s="839"/>
      <c r="C25" s="840"/>
      <c r="D25" s="847"/>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9"/>
    </row>
    <row r="26" spans="1:29" ht="24" customHeight="1">
      <c r="A26" s="838"/>
      <c r="B26" s="839"/>
      <c r="C26" s="840"/>
      <c r="D26" s="847"/>
      <c r="E26" s="848"/>
      <c r="F26" s="848"/>
      <c r="G26" s="848"/>
      <c r="H26" s="848"/>
      <c r="I26" s="848"/>
      <c r="J26" s="848"/>
      <c r="K26" s="848"/>
      <c r="L26" s="848"/>
      <c r="M26" s="848"/>
      <c r="N26" s="848"/>
      <c r="O26" s="848"/>
      <c r="P26" s="848"/>
      <c r="Q26" s="848"/>
      <c r="R26" s="848"/>
      <c r="S26" s="848"/>
      <c r="T26" s="848"/>
      <c r="U26" s="848"/>
      <c r="V26" s="848"/>
      <c r="W26" s="848"/>
      <c r="X26" s="848"/>
      <c r="Y26" s="848"/>
      <c r="Z26" s="848"/>
      <c r="AA26" s="848"/>
      <c r="AB26" s="848"/>
      <c r="AC26" s="849"/>
    </row>
    <row r="27" spans="1:29" ht="24" customHeight="1">
      <c r="A27" s="838"/>
      <c r="B27" s="839"/>
      <c r="C27" s="840"/>
      <c r="D27" s="847"/>
      <c r="E27" s="848"/>
      <c r="F27" s="848"/>
      <c r="G27" s="848"/>
      <c r="H27" s="848"/>
      <c r="I27" s="848"/>
      <c r="J27" s="848"/>
      <c r="K27" s="848"/>
      <c r="L27" s="848"/>
      <c r="M27" s="848"/>
      <c r="N27" s="848"/>
      <c r="O27" s="848"/>
      <c r="P27" s="848"/>
      <c r="Q27" s="848"/>
      <c r="R27" s="848"/>
      <c r="S27" s="848"/>
      <c r="T27" s="848"/>
      <c r="U27" s="848"/>
      <c r="V27" s="848"/>
      <c r="W27" s="848"/>
      <c r="X27" s="848"/>
      <c r="Y27" s="848"/>
      <c r="Z27" s="848"/>
      <c r="AA27" s="848"/>
      <c r="AB27" s="848"/>
      <c r="AC27" s="849"/>
    </row>
    <row r="28" spans="1:29" ht="24" customHeight="1">
      <c r="A28" s="838"/>
      <c r="B28" s="839"/>
      <c r="C28" s="840"/>
      <c r="D28" s="847"/>
      <c r="E28" s="848"/>
      <c r="F28" s="848"/>
      <c r="G28" s="848"/>
      <c r="H28" s="848"/>
      <c r="I28" s="848"/>
      <c r="J28" s="848"/>
      <c r="K28" s="848"/>
      <c r="L28" s="848"/>
      <c r="M28" s="848"/>
      <c r="N28" s="848"/>
      <c r="O28" s="848"/>
      <c r="P28" s="848"/>
      <c r="Q28" s="848"/>
      <c r="R28" s="848"/>
      <c r="S28" s="848"/>
      <c r="T28" s="848"/>
      <c r="U28" s="848"/>
      <c r="V28" s="848"/>
      <c r="W28" s="848"/>
      <c r="X28" s="848"/>
      <c r="Y28" s="848"/>
      <c r="Z28" s="848"/>
      <c r="AA28" s="848"/>
      <c r="AB28" s="848"/>
      <c r="AC28" s="849"/>
    </row>
    <row r="29" spans="1:29" ht="24" customHeight="1">
      <c r="A29" s="838"/>
      <c r="B29" s="839"/>
      <c r="C29" s="840"/>
      <c r="D29" s="847"/>
      <c r="E29" s="848"/>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9"/>
    </row>
    <row r="30" spans="1:29" ht="24" customHeight="1">
      <c r="A30" s="838"/>
      <c r="B30" s="839"/>
      <c r="C30" s="840"/>
      <c r="D30" s="847"/>
      <c r="E30" s="848"/>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9"/>
    </row>
    <row r="31" spans="1:29" ht="24" customHeight="1">
      <c r="A31" s="841"/>
      <c r="B31" s="842"/>
      <c r="C31" s="843"/>
      <c r="D31" s="850"/>
      <c r="E31" s="851"/>
      <c r="F31" s="851"/>
      <c r="G31" s="851"/>
      <c r="H31" s="851"/>
      <c r="I31" s="851"/>
      <c r="J31" s="851"/>
      <c r="K31" s="851"/>
      <c r="L31" s="851"/>
      <c r="M31" s="851"/>
      <c r="N31" s="851"/>
      <c r="O31" s="851"/>
      <c r="P31" s="851"/>
      <c r="Q31" s="851"/>
      <c r="R31" s="851"/>
      <c r="S31" s="851"/>
      <c r="T31" s="851"/>
      <c r="U31" s="851"/>
      <c r="V31" s="851"/>
      <c r="W31" s="851"/>
      <c r="X31" s="851"/>
      <c r="Y31" s="851"/>
      <c r="Z31" s="851"/>
      <c r="AA31" s="851"/>
      <c r="AB31" s="851"/>
      <c r="AC31" s="852"/>
    </row>
    <row r="32" spans="1:29" ht="14.25" customHeight="1">
      <c r="A32" s="205"/>
      <c r="B32" s="205"/>
      <c r="C32" s="205"/>
      <c r="D32" s="205"/>
      <c r="E32" s="205"/>
      <c r="F32" s="205"/>
      <c r="G32" s="205"/>
      <c r="H32" s="205"/>
      <c r="I32" s="205"/>
      <c r="J32" s="210"/>
      <c r="K32" s="210"/>
      <c r="L32" s="210"/>
      <c r="M32" s="210"/>
      <c r="N32" s="205"/>
      <c r="O32" s="205"/>
      <c r="P32" s="205"/>
      <c r="Q32" s="205"/>
      <c r="R32" s="205"/>
      <c r="S32" s="205"/>
      <c r="T32" s="205"/>
      <c r="U32" s="205"/>
      <c r="V32" s="205"/>
      <c r="W32" s="205"/>
      <c r="X32" s="205"/>
      <c r="Y32" s="205"/>
      <c r="Z32" s="205"/>
      <c r="AA32" s="205"/>
      <c r="AB32" s="205"/>
      <c r="AC32" s="205"/>
    </row>
    <row r="33" spans="1:29" ht="18.75" customHeight="1">
      <c r="A33" s="205"/>
      <c r="B33" s="811" t="s">
        <v>506</v>
      </c>
      <c r="C33" s="811"/>
      <c r="D33" s="811"/>
      <c r="E33" s="811"/>
      <c r="F33" s="811"/>
      <c r="G33" s="811"/>
      <c r="H33" s="811"/>
      <c r="I33" s="811"/>
      <c r="J33" s="811"/>
      <c r="K33" s="811"/>
      <c r="L33" s="811"/>
      <c r="M33" s="811"/>
      <c r="N33" s="811"/>
      <c r="O33" s="811"/>
      <c r="P33" s="205" t="s">
        <v>510</v>
      </c>
      <c r="Q33" s="808" t="s">
        <v>507</v>
      </c>
      <c r="R33" s="808"/>
      <c r="S33" s="808"/>
      <c r="T33" s="205" t="s">
        <v>511</v>
      </c>
      <c r="U33" s="808" t="s">
        <v>227</v>
      </c>
      <c r="V33" s="808"/>
      <c r="W33" s="808"/>
      <c r="X33" s="205" t="s">
        <v>512</v>
      </c>
      <c r="Y33" s="213"/>
      <c r="Z33" s="213"/>
      <c r="AA33" s="213"/>
      <c r="AB33" s="213"/>
      <c r="AC33" s="205"/>
    </row>
    <row r="34" spans="1:29" ht="13.5" customHeight="1">
      <c r="A34" s="205"/>
      <c r="B34" s="207"/>
      <c r="C34" s="207"/>
      <c r="D34" s="207"/>
      <c r="E34" s="207"/>
      <c r="F34" s="207"/>
      <c r="G34" s="207"/>
      <c r="H34" s="207"/>
      <c r="I34" s="207"/>
      <c r="J34" s="207"/>
      <c r="K34" s="207"/>
      <c r="L34" s="207"/>
      <c r="M34" s="207"/>
      <c r="N34" s="207"/>
      <c r="O34" s="207"/>
      <c r="P34" s="205"/>
      <c r="Q34" s="205"/>
      <c r="R34" s="205"/>
      <c r="S34" s="205"/>
      <c r="T34" s="205"/>
      <c r="U34" s="205"/>
      <c r="V34" s="205"/>
      <c r="W34" s="205"/>
      <c r="X34" s="205"/>
      <c r="Y34" s="213"/>
      <c r="Z34" s="213"/>
      <c r="AA34" s="213"/>
      <c r="AB34" s="213"/>
      <c r="AC34" s="205"/>
    </row>
    <row r="35" spans="1:29" ht="24" customHeight="1">
      <c r="A35" s="790" t="s">
        <v>508</v>
      </c>
      <c r="B35" s="791"/>
      <c r="C35" s="791"/>
      <c r="D35" s="792"/>
      <c r="E35" s="799"/>
      <c r="F35" s="800"/>
      <c r="G35" s="800"/>
      <c r="H35" s="800"/>
      <c r="I35" s="800"/>
      <c r="J35" s="800"/>
      <c r="K35" s="800"/>
      <c r="L35" s="800"/>
      <c r="M35" s="800"/>
      <c r="N35" s="800"/>
      <c r="O35" s="800"/>
      <c r="P35" s="800"/>
      <c r="Q35" s="800"/>
      <c r="R35" s="800"/>
      <c r="S35" s="800"/>
      <c r="T35" s="800"/>
      <c r="U35" s="800"/>
      <c r="V35" s="800"/>
      <c r="W35" s="800"/>
      <c r="X35" s="800"/>
      <c r="Y35" s="800"/>
      <c r="Z35" s="800"/>
      <c r="AA35" s="800"/>
      <c r="AB35" s="800"/>
      <c r="AC35" s="801"/>
    </row>
    <row r="36" spans="1:29" ht="24" customHeight="1">
      <c r="A36" s="793"/>
      <c r="B36" s="794"/>
      <c r="C36" s="794"/>
      <c r="D36" s="795"/>
      <c r="E36" s="802"/>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4"/>
    </row>
    <row r="37" spans="1:29" ht="24" customHeight="1">
      <c r="A37" s="793"/>
      <c r="B37" s="794"/>
      <c r="C37" s="794"/>
      <c r="D37" s="795"/>
      <c r="E37" s="802"/>
      <c r="F37" s="803"/>
      <c r="G37" s="803"/>
      <c r="H37" s="803"/>
      <c r="I37" s="803"/>
      <c r="J37" s="803"/>
      <c r="K37" s="803"/>
      <c r="L37" s="803"/>
      <c r="M37" s="803"/>
      <c r="N37" s="803"/>
      <c r="O37" s="803"/>
      <c r="P37" s="803"/>
      <c r="Q37" s="803"/>
      <c r="R37" s="803"/>
      <c r="S37" s="803"/>
      <c r="T37" s="803"/>
      <c r="U37" s="803"/>
      <c r="V37" s="803"/>
      <c r="W37" s="803"/>
      <c r="X37" s="803"/>
      <c r="Y37" s="803"/>
      <c r="Z37" s="803"/>
      <c r="AA37" s="803"/>
      <c r="AB37" s="803"/>
      <c r="AC37" s="804"/>
    </row>
    <row r="38" spans="1:29" ht="24" customHeight="1">
      <c r="A38" s="793"/>
      <c r="B38" s="794"/>
      <c r="C38" s="794"/>
      <c r="D38" s="795"/>
      <c r="E38" s="802"/>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4"/>
    </row>
    <row r="39" spans="1:29" ht="24" customHeight="1">
      <c r="A39" s="796"/>
      <c r="B39" s="797"/>
      <c r="C39" s="797"/>
      <c r="D39" s="798"/>
      <c r="E39" s="805"/>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7"/>
    </row>
    <row r="40" spans="1:29" ht="14.25">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row>
  </sheetData>
  <sheetProtection/>
  <mergeCells count="43">
    <mergeCell ref="B33:O33"/>
    <mergeCell ref="Q33:S33"/>
    <mergeCell ref="U33:W33"/>
    <mergeCell ref="Q19:W19"/>
    <mergeCell ref="O19:P19"/>
    <mergeCell ref="A17:C31"/>
    <mergeCell ref="D19:G19"/>
    <mergeCell ref="D17:G17"/>
    <mergeCell ref="D20:AC31"/>
    <mergeCell ref="AA19:AC19"/>
    <mergeCell ref="X19:Z19"/>
    <mergeCell ref="H19:N19"/>
    <mergeCell ref="C14:AC14"/>
    <mergeCell ref="A16:AC16"/>
    <mergeCell ref="H18:AC18"/>
    <mergeCell ref="H17:AC17"/>
    <mergeCell ref="D18:G18"/>
    <mergeCell ref="E2:H4"/>
    <mergeCell ref="M2:P4"/>
    <mergeCell ref="Q9:R9"/>
    <mergeCell ref="A2:D4"/>
    <mergeCell ref="A12:AC12"/>
    <mergeCell ref="T6:Z9"/>
    <mergeCell ref="R13:S13"/>
    <mergeCell ref="K9:L9"/>
    <mergeCell ref="AE1:AH1"/>
    <mergeCell ref="M9:P9"/>
    <mergeCell ref="V1:AC2"/>
    <mergeCell ref="A6:K6"/>
    <mergeCell ref="B7:C7"/>
    <mergeCell ref="D7:K7"/>
    <mergeCell ref="L7:M7"/>
    <mergeCell ref="I2:L4"/>
    <mergeCell ref="E1:H1"/>
    <mergeCell ref="A1:D1"/>
    <mergeCell ref="A35:D39"/>
    <mergeCell ref="E35:AC35"/>
    <mergeCell ref="E36:AC36"/>
    <mergeCell ref="E37:AC37"/>
    <mergeCell ref="E38:AC38"/>
    <mergeCell ref="E39:AC39"/>
    <mergeCell ref="M1:P1"/>
    <mergeCell ref="I1:L1"/>
  </mergeCells>
  <hyperlinks>
    <hyperlink ref="AE1:AH1" location="はじめに!A1" display="「はじめに」シートに戻る"/>
  </hyperlinks>
  <printOptions horizontalCentered="1"/>
  <pageMargins left="0.5905511811023623" right="0.5905511811023623" top="0.5905511811023623" bottom="0.5905511811023623" header="0" footer="0"/>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B2:Z53"/>
  <sheetViews>
    <sheetView showRowColHeaders="0" showZeros="0" showOutlineSymbols="0" zoomScalePageLayoutView="0" workbookViewId="0" topLeftCell="A1">
      <selection activeCell="S17" sqref="S17"/>
    </sheetView>
  </sheetViews>
  <sheetFormatPr defaultColWidth="9.00390625" defaultRowHeight="13.5"/>
  <cols>
    <col min="1" max="1" width="2.75390625" style="401" customWidth="1"/>
    <col min="2" max="21" width="4.125" style="401" customWidth="1"/>
    <col min="22" max="16384" width="9.00390625" style="401" customWidth="1"/>
  </cols>
  <sheetData>
    <row r="2" spans="2:26" ht="13.5">
      <c r="B2" s="399"/>
      <c r="C2" s="399"/>
      <c r="D2" s="399"/>
      <c r="E2" s="399"/>
      <c r="F2" s="399"/>
      <c r="G2" s="399"/>
      <c r="H2" s="399"/>
      <c r="I2" s="399"/>
      <c r="J2" s="399"/>
      <c r="K2" s="399"/>
      <c r="L2" s="399"/>
      <c r="M2" s="399"/>
      <c r="N2" s="399"/>
      <c r="O2" s="399"/>
      <c r="P2" s="862" t="s">
        <v>61</v>
      </c>
      <c r="Q2" s="862"/>
      <c r="R2" s="400" t="s">
        <v>421</v>
      </c>
      <c r="S2" s="858">
        <f>'入力'!B3</f>
        <v>0</v>
      </c>
      <c r="T2" s="858"/>
      <c r="U2" s="400" t="s">
        <v>342</v>
      </c>
      <c r="W2" s="857" t="s">
        <v>729</v>
      </c>
      <c r="X2" s="857"/>
      <c r="Y2" s="857"/>
      <c r="Z2" s="857"/>
    </row>
    <row r="3" spans="2:21" ht="13.5">
      <c r="B3" s="399"/>
      <c r="C3" s="399"/>
      <c r="D3" s="399"/>
      <c r="E3" s="399"/>
      <c r="F3" s="399"/>
      <c r="G3" s="399"/>
      <c r="H3" s="399"/>
      <c r="I3" s="399"/>
      <c r="J3" s="399"/>
      <c r="K3" s="399"/>
      <c r="L3" s="399"/>
      <c r="M3" s="399"/>
      <c r="N3" s="399"/>
      <c r="O3" s="433"/>
      <c r="P3" s="855">
        <f>'入力'!B16</f>
        <v>41608</v>
      </c>
      <c r="Q3" s="855"/>
      <c r="R3" s="855"/>
      <c r="S3" s="855"/>
      <c r="T3" s="855"/>
      <c r="U3" s="855"/>
    </row>
    <row r="4" spans="2:21" ht="13.5">
      <c r="B4" s="399"/>
      <c r="C4" s="399"/>
      <c r="D4" s="399"/>
      <c r="E4" s="399"/>
      <c r="F4" s="399"/>
      <c r="G4" s="399"/>
      <c r="H4" s="399"/>
      <c r="I4" s="399"/>
      <c r="J4" s="399"/>
      <c r="K4" s="399"/>
      <c r="L4" s="399"/>
      <c r="M4" s="399"/>
      <c r="N4" s="402"/>
      <c r="O4" s="402"/>
      <c r="P4" s="402"/>
      <c r="Q4" s="399"/>
      <c r="R4" s="399"/>
      <c r="S4" s="402"/>
      <c r="T4" s="402"/>
      <c r="U4" s="402"/>
    </row>
    <row r="5" spans="2:21" ht="13.5">
      <c r="B5" s="856" t="str">
        <f>'入力'!B19</f>
        <v>仙台市教育センター</v>
      </c>
      <c r="C5" s="856"/>
      <c r="D5" s="856"/>
      <c r="E5" s="856"/>
      <c r="F5" s="856"/>
      <c r="G5" s="856"/>
      <c r="H5" s="856"/>
      <c r="I5" s="856"/>
      <c r="J5" s="399"/>
      <c r="K5" s="399"/>
      <c r="L5" s="399"/>
      <c r="M5" s="399"/>
      <c r="N5" s="399"/>
      <c r="O5" s="399"/>
      <c r="P5" s="399"/>
      <c r="Q5" s="399"/>
      <c r="R5" s="399"/>
      <c r="S5" s="399"/>
      <c r="T5" s="399"/>
      <c r="U5" s="399"/>
    </row>
    <row r="6" spans="2:21" ht="13.5">
      <c r="B6" s="854">
        <f>'入力'!B20</f>
        <v>0</v>
      </c>
      <c r="C6" s="854"/>
      <c r="D6" s="854">
        <f>'入力'!B18</f>
        <v>0</v>
      </c>
      <c r="E6" s="854"/>
      <c r="F6" s="854"/>
      <c r="G6" s="854"/>
      <c r="H6" s="854"/>
      <c r="I6" s="399" t="s">
        <v>391</v>
      </c>
      <c r="J6" s="399"/>
      <c r="K6" s="399"/>
      <c r="L6" s="399"/>
      <c r="M6" s="399"/>
      <c r="N6" s="399"/>
      <c r="O6" s="399"/>
      <c r="P6" s="399"/>
      <c r="Q6" s="399"/>
      <c r="R6" s="399"/>
      <c r="S6" s="399"/>
      <c r="T6" s="399"/>
      <c r="U6" s="399"/>
    </row>
    <row r="7" spans="2:21" ht="13.5">
      <c r="B7" s="403"/>
      <c r="C7" s="403"/>
      <c r="D7" s="403"/>
      <c r="E7" s="403"/>
      <c r="F7" s="403"/>
      <c r="G7" s="403"/>
      <c r="H7" s="403"/>
      <c r="I7" s="399"/>
      <c r="J7" s="399"/>
      <c r="K7" s="399"/>
      <c r="L7" s="399"/>
      <c r="M7" s="399"/>
      <c r="N7" s="399"/>
      <c r="O7" s="399"/>
      <c r="P7" s="399"/>
      <c r="Q7" s="399"/>
      <c r="R7" s="399"/>
      <c r="S7" s="399"/>
      <c r="T7" s="399"/>
      <c r="U7" s="399"/>
    </row>
    <row r="8" spans="2:21" ht="13.5">
      <c r="B8" s="403"/>
      <c r="C8" s="403"/>
      <c r="D8" s="403"/>
      <c r="E8" s="403"/>
      <c r="F8" s="403"/>
      <c r="G8" s="403"/>
      <c r="H8" s="403"/>
      <c r="I8" s="399"/>
      <c r="J8" s="399"/>
      <c r="K8" s="399"/>
      <c r="L8" s="399"/>
      <c r="M8" s="399"/>
      <c r="N8" s="399"/>
      <c r="O8" s="399"/>
      <c r="P8" s="399"/>
      <c r="Q8" s="399"/>
      <c r="R8" s="399"/>
      <c r="S8" s="399"/>
      <c r="T8" s="399"/>
      <c r="U8" s="399"/>
    </row>
    <row r="9" spans="2:21" ht="13.5">
      <c r="B9" s="399"/>
      <c r="C9" s="399"/>
      <c r="D9" s="399"/>
      <c r="E9" s="399"/>
      <c r="F9" s="399"/>
      <c r="G9" s="399"/>
      <c r="H9" s="399"/>
      <c r="I9" s="399"/>
      <c r="J9" s="399"/>
      <c r="K9" s="399"/>
      <c r="L9" s="399"/>
      <c r="M9" s="399"/>
      <c r="N9" s="399"/>
      <c r="O9" s="404" t="str">
        <f>'入力'!B2</f>
        <v>仙台市立××小学校</v>
      </c>
      <c r="P9" s="399"/>
      <c r="Q9" s="405"/>
      <c r="R9" s="405"/>
      <c r="S9" s="405"/>
      <c r="T9" s="405"/>
      <c r="U9" s="405"/>
    </row>
    <row r="10" spans="2:21" ht="13.5">
      <c r="B10" s="399"/>
      <c r="C10" s="399"/>
      <c r="D10" s="399"/>
      <c r="E10" s="399"/>
      <c r="F10" s="399"/>
      <c r="G10" s="399"/>
      <c r="H10" s="399"/>
      <c r="I10" s="399"/>
      <c r="J10" s="399"/>
      <c r="K10" s="399"/>
      <c r="L10" s="399"/>
      <c r="M10" s="399"/>
      <c r="N10" s="405"/>
      <c r="O10" s="399"/>
      <c r="P10" s="405" t="s">
        <v>346</v>
      </c>
      <c r="Q10" s="861" t="str">
        <f>'入力'!B5</f>
        <v>△△　△△</v>
      </c>
      <c r="R10" s="854"/>
      <c r="S10" s="854"/>
      <c r="T10" s="854"/>
      <c r="U10" s="854"/>
    </row>
    <row r="11" spans="2:21" ht="13.5">
      <c r="B11" s="399"/>
      <c r="C11" s="399"/>
      <c r="D11" s="399"/>
      <c r="E11" s="399"/>
      <c r="F11" s="399"/>
      <c r="G11" s="399"/>
      <c r="H11" s="399"/>
      <c r="I11" s="399"/>
      <c r="J11" s="399"/>
      <c r="K11" s="399"/>
      <c r="L11" s="399"/>
      <c r="M11" s="399"/>
      <c r="N11" s="399"/>
      <c r="O11" s="399"/>
      <c r="P11" s="399"/>
      <c r="Q11" s="399"/>
      <c r="R11" s="399"/>
      <c r="S11" s="399"/>
      <c r="T11" s="399"/>
      <c r="U11" s="399"/>
    </row>
    <row r="12" spans="2:21" ht="13.5">
      <c r="B12" s="399"/>
      <c r="C12" s="399"/>
      <c r="D12" s="399"/>
      <c r="E12" s="399"/>
      <c r="F12" s="399"/>
      <c r="G12" s="399"/>
      <c r="H12" s="399"/>
      <c r="I12" s="399"/>
      <c r="J12" s="399"/>
      <c r="K12" s="399"/>
      <c r="L12" s="399"/>
      <c r="M12" s="399"/>
      <c r="N12" s="399"/>
      <c r="O12" s="399"/>
      <c r="P12" s="399"/>
      <c r="Q12" s="399"/>
      <c r="R12" s="399"/>
      <c r="S12" s="399"/>
      <c r="T12" s="399"/>
      <c r="U12" s="399"/>
    </row>
    <row r="13" spans="2:21" ht="13.5">
      <c r="B13" s="399"/>
      <c r="C13" s="399"/>
      <c r="D13" s="399"/>
      <c r="E13" s="399"/>
      <c r="F13" s="399"/>
      <c r="G13" s="399"/>
      <c r="H13" s="399"/>
      <c r="I13" s="399"/>
      <c r="J13" s="399"/>
      <c r="K13" s="399"/>
      <c r="L13" s="399"/>
      <c r="M13" s="399"/>
      <c r="N13" s="399"/>
      <c r="O13" s="399"/>
      <c r="P13" s="399"/>
      <c r="Q13" s="399"/>
      <c r="R13" s="399"/>
      <c r="S13" s="399"/>
      <c r="T13" s="399"/>
      <c r="U13" s="399"/>
    </row>
    <row r="14" spans="2:21" ht="13.5">
      <c r="B14" s="399"/>
      <c r="C14" s="399"/>
      <c r="D14" s="399"/>
      <c r="E14" s="399"/>
      <c r="F14" s="399"/>
      <c r="G14" s="399"/>
      <c r="H14" s="399"/>
      <c r="I14" s="399"/>
      <c r="J14" s="399"/>
      <c r="K14" s="399"/>
      <c r="L14" s="399"/>
      <c r="M14" s="399"/>
      <c r="N14" s="399"/>
      <c r="O14" s="399"/>
      <c r="P14" s="399"/>
      <c r="Q14" s="399"/>
      <c r="R14" s="399"/>
      <c r="S14" s="399"/>
      <c r="T14" s="399"/>
      <c r="U14" s="399"/>
    </row>
    <row r="15" spans="2:21" ht="13.5">
      <c r="B15" s="399"/>
      <c r="C15" s="399"/>
      <c r="D15" s="399"/>
      <c r="E15" s="399"/>
      <c r="F15" s="399"/>
      <c r="G15" s="399"/>
      <c r="H15" s="399"/>
      <c r="I15" s="399"/>
      <c r="J15" s="399"/>
      <c r="K15" s="399"/>
      <c r="L15" s="399"/>
      <c r="M15" s="399"/>
      <c r="N15" s="399"/>
      <c r="O15" s="399"/>
      <c r="P15" s="399"/>
      <c r="Q15" s="399"/>
      <c r="R15" s="399"/>
      <c r="S15" s="399"/>
      <c r="T15" s="399"/>
      <c r="U15" s="399"/>
    </row>
    <row r="16" spans="2:21" ht="13.5">
      <c r="B16" s="399"/>
      <c r="C16" s="399"/>
      <c r="D16" s="399"/>
      <c r="E16" s="399"/>
      <c r="F16" s="399"/>
      <c r="G16" s="399"/>
      <c r="H16" s="399"/>
      <c r="I16" s="399"/>
      <c r="J16" s="399"/>
      <c r="K16" s="399"/>
      <c r="L16" s="399"/>
      <c r="M16" s="399"/>
      <c r="N16" s="399"/>
      <c r="O16" s="399"/>
      <c r="P16" s="399"/>
      <c r="Q16" s="399"/>
      <c r="R16" s="399"/>
      <c r="S16" s="399"/>
      <c r="T16" s="399"/>
      <c r="U16" s="399"/>
    </row>
    <row r="17" spans="2:21" ht="13.5">
      <c r="B17" s="399"/>
      <c r="C17" s="399"/>
      <c r="D17" s="399"/>
      <c r="E17" s="399"/>
      <c r="F17" s="399"/>
      <c r="G17" s="399"/>
      <c r="H17" s="399"/>
      <c r="I17" s="399"/>
      <c r="J17" s="399"/>
      <c r="K17" s="399"/>
      <c r="L17" s="399"/>
      <c r="M17" s="399"/>
      <c r="N17" s="399"/>
      <c r="O17" s="399"/>
      <c r="P17" s="399"/>
      <c r="Q17" s="399"/>
      <c r="R17" s="399"/>
      <c r="S17" s="399"/>
      <c r="T17" s="399"/>
      <c r="U17" s="399"/>
    </row>
    <row r="18" spans="2:21" ht="17.25">
      <c r="B18" s="860" t="str">
        <f>'入力'!B17&amp;"の提出について"</f>
        <v>平成25年度　情報教育担当者研修会の提出について</v>
      </c>
      <c r="C18" s="860"/>
      <c r="D18" s="860"/>
      <c r="E18" s="860"/>
      <c r="F18" s="860"/>
      <c r="G18" s="860"/>
      <c r="H18" s="860"/>
      <c r="I18" s="860"/>
      <c r="J18" s="860"/>
      <c r="K18" s="860"/>
      <c r="L18" s="860"/>
      <c r="M18" s="860"/>
      <c r="N18" s="860"/>
      <c r="O18" s="860"/>
      <c r="P18" s="860"/>
      <c r="Q18" s="860"/>
      <c r="R18" s="860"/>
      <c r="S18" s="860"/>
      <c r="T18" s="860"/>
      <c r="U18" s="860"/>
    </row>
    <row r="19" spans="2:21" ht="13.5">
      <c r="B19" s="399"/>
      <c r="C19" s="399"/>
      <c r="D19" s="399"/>
      <c r="E19" s="399"/>
      <c r="F19" s="399"/>
      <c r="G19" s="399"/>
      <c r="H19" s="399"/>
      <c r="I19" s="399"/>
      <c r="J19" s="399"/>
      <c r="K19" s="399"/>
      <c r="L19" s="399"/>
      <c r="M19" s="399"/>
      <c r="N19" s="399"/>
      <c r="O19" s="399"/>
      <c r="P19" s="399"/>
      <c r="Q19" s="399"/>
      <c r="R19" s="399"/>
      <c r="S19" s="399"/>
      <c r="T19" s="399"/>
      <c r="U19" s="399"/>
    </row>
    <row r="20" spans="2:21" ht="13.5">
      <c r="B20" s="399"/>
      <c r="C20" s="859" t="s">
        <v>143</v>
      </c>
      <c r="D20" s="859"/>
      <c r="E20" s="859"/>
      <c r="F20" s="859"/>
      <c r="G20" s="859"/>
      <c r="H20" s="859"/>
      <c r="I20" s="859"/>
      <c r="J20" s="859"/>
      <c r="K20" s="859"/>
      <c r="L20" s="859"/>
      <c r="M20" s="859"/>
      <c r="N20" s="859"/>
      <c r="O20" s="859"/>
      <c r="P20" s="859"/>
      <c r="Q20" s="859"/>
      <c r="R20" s="859"/>
      <c r="S20" s="859"/>
      <c r="T20" s="859"/>
      <c r="U20" s="859"/>
    </row>
    <row r="21" spans="2:21" ht="13.5">
      <c r="B21" s="399"/>
      <c r="C21" s="859"/>
      <c r="D21" s="859"/>
      <c r="E21" s="859"/>
      <c r="F21" s="859"/>
      <c r="G21" s="859"/>
      <c r="H21" s="859"/>
      <c r="I21" s="859"/>
      <c r="J21" s="859"/>
      <c r="K21" s="859"/>
      <c r="L21" s="859"/>
      <c r="M21" s="859"/>
      <c r="N21" s="859"/>
      <c r="O21" s="859"/>
      <c r="P21" s="859"/>
      <c r="Q21" s="859"/>
      <c r="R21" s="859"/>
      <c r="S21" s="859"/>
      <c r="T21" s="859"/>
      <c r="U21" s="859"/>
    </row>
    <row r="22" spans="2:21" ht="13.5">
      <c r="B22" s="399"/>
      <c r="C22" s="859"/>
      <c r="D22" s="859"/>
      <c r="E22" s="859"/>
      <c r="F22" s="859"/>
      <c r="G22" s="859"/>
      <c r="H22" s="859"/>
      <c r="I22" s="859"/>
      <c r="J22" s="859"/>
      <c r="K22" s="859"/>
      <c r="L22" s="859"/>
      <c r="M22" s="859"/>
      <c r="N22" s="859"/>
      <c r="O22" s="859"/>
      <c r="P22" s="859"/>
      <c r="Q22" s="859"/>
      <c r="R22" s="859"/>
      <c r="S22" s="859"/>
      <c r="T22" s="859"/>
      <c r="U22" s="859"/>
    </row>
    <row r="23" spans="2:21" ht="13.5">
      <c r="B23" s="399"/>
      <c r="C23" s="859"/>
      <c r="D23" s="859"/>
      <c r="E23" s="859"/>
      <c r="F23" s="859"/>
      <c r="G23" s="859"/>
      <c r="H23" s="859"/>
      <c r="I23" s="859"/>
      <c r="J23" s="859"/>
      <c r="K23" s="859"/>
      <c r="L23" s="859"/>
      <c r="M23" s="859"/>
      <c r="N23" s="859"/>
      <c r="O23" s="859"/>
      <c r="P23" s="859"/>
      <c r="Q23" s="859"/>
      <c r="R23" s="859"/>
      <c r="S23" s="859"/>
      <c r="T23" s="859"/>
      <c r="U23" s="859"/>
    </row>
    <row r="24" spans="2:21" ht="13.5">
      <c r="B24" s="399"/>
      <c r="C24" s="399"/>
      <c r="D24" s="399"/>
      <c r="E24" s="399"/>
      <c r="F24" s="399"/>
      <c r="G24" s="399"/>
      <c r="H24" s="399"/>
      <c r="I24" s="399"/>
      <c r="J24" s="399"/>
      <c r="K24" s="399"/>
      <c r="L24" s="399"/>
      <c r="M24" s="399"/>
      <c r="N24" s="399"/>
      <c r="O24" s="399"/>
      <c r="P24" s="399"/>
      <c r="Q24" s="399"/>
      <c r="R24" s="399"/>
      <c r="S24" s="399"/>
      <c r="T24" s="399"/>
      <c r="U24" s="399"/>
    </row>
    <row r="25" spans="2:21" ht="13.5">
      <c r="B25" s="399"/>
      <c r="C25" s="399"/>
      <c r="D25" s="399"/>
      <c r="E25" s="399"/>
      <c r="F25" s="399"/>
      <c r="G25" s="399"/>
      <c r="H25" s="399"/>
      <c r="I25" s="399"/>
      <c r="J25" s="399"/>
      <c r="K25" s="399"/>
      <c r="L25" s="399"/>
      <c r="M25" s="399"/>
      <c r="N25" s="399"/>
      <c r="O25" s="399"/>
      <c r="P25" s="399"/>
      <c r="Q25" s="399"/>
      <c r="R25" s="399"/>
      <c r="S25" s="399"/>
      <c r="T25" s="399"/>
      <c r="U25" s="399"/>
    </row>
    <row r="26" spans="2:21" ht="13.5">
      <c r="B26" s="399"/>
      <c r="C26" s="399"/>
      <c r="D26" s="399"/>
      <c r="E26" s="399"/>
      <c r="F26" s="399"/>
      <c r="G26" s="399"/>
      <c r="H26" s="399"/>
      <c r="I26" s="399"/>
      <c r="J26" s="399"/>
      <c r="K26" s="399"/>
      <c r="L26" s="399"/>
      <c r="M26" s="399"/>
      <c r="N26" s="399"/>
      <c r="O26" s="399"/>
      <c r="P26" s="399"/>
      <c r="Q26" s="399"/>
      <c r="R26" s="399"/>
      <c r="S26" s="399"/>
      <c r="T26" s="399"/>
      <c r="U26" s="399"/>
    </row>
    <row r="27" spans="2:21" ht="13.5">
      <c r="B27" s="399"/>
      <c r="C27" s="399"/>
      <c r="D27" s="399"/>
      <c r="E27" s="399"/>
      <c r="F27" s="399"/>
      <c r="G27" s="399"/>
      <c r="H27" s="399"/>
      <c r="I27" s="399"/>
      <c r="J27" s="399"/>
      <c r="K27" s="399"/>
      <c r="L27" s="399"/>
      <c r="M27" s="399"/>
      <c r="N27" s="399"/>
      <c r="O27" s="399"/>
      <c r="P27" s="399"/>
      <c r="Q27" s="399"/>
      <c r="R27" s="399"/>
      <c r="S27" s="399"/>
      <c r="T27" s="399"/>
      <c r="U27" s="399"/>
    </row>
    <row r="28" spans="2:21" ht="13.5">
      <c r="B28" s="399"/>
      <c r="C28" s="399"/>
      <c r="D28" s="399"/>
      <c r="E28" s="399"/>
      <c r="F28" s="399"/>
      <c r="G28" s="399"/>
      <c r="H28" s="399"/>
      <c r="I28" s="399"/>
      <c r="J28" s="399"/>
      <c r="K28" s="399"/>
      <c r="L28" s="399"/>
      <c r="M28" s="399"/>
      <c r="N28" s="399"/>
      <c r="O28" s="399"/>
      <c r="P28" s="399"/>
      <c r="Q28" s="399"/>
      <c r="R28" s="399"/>
      <c r="S28" s="399"/>
      <c r="T28" s="399"/>
      <c r="U28" s="399"/>
    </row>
    <row r="29" spans="2:21" ht="13.5">
      <c r="B29" s="399"/>
      <c r="C29" s="399"/>
      <c r="D29" s="399"/>
      <c r="E29" s="399"/>
      <c r="F29" s="399"/>
      <c r="G29" s="399"/>
      <c r="H29" s="399"/>
      <c r="I29" s="399"/>
      <c r="J29" s="399"/>
      <c r="K29" s="399"/>
      <c r="L29" s="399"/>
      <c r="M29" s="399"/>
      <c r="N29" s="399"/>
      <c r="O29" s="399"/>
      <c r="P29" s="399"/>
      <c r="Q29" s="399"/>
      <c r="R29" s="399"/>
      <c r="S29" s="399"/>
      <c r="T29" s="399"/>
      <c r="U29" s="399"/>
    </row>
    <row r="30" spans="2:21" ht="13.5">
      <c r="B30" s="399"/>
      <c r="C30" s="399"/>
      <c r="D30" s="399"/>
      <c r="E30" s="399"/>
      <c r="F30" s="399"/>
      <c r="G30" s="399"/>
      <c r="H30" s="399"/>
      <c r="I30" s="399"/>
      <c r="J30" s="399"/>
      <c r="K30" s="399"/>
      <c r="L30" s="399"/>
      <c r="M30" s="399"/>
      <c r="N30" s="399"/>
      <c r="O30" s="399"/>
      <c r="P30" s="399"/>
      <c r="Q30" s="399"/>
      <c r="R30" s="399"/>
      <c r="S30" s="399"/>
      <c r="T30" s="399"/>
      <c r="U30" s="399"/>
    </row>
    <row r="31" spans="2:21" ht="13.5">
      <c r="B31" s="399"/>
      <c r="C31" s="399"/>
      <c r="D31" s="399"/>
      <c r="E31" s="399"/>
      <c r="F31" s="399"/>
      <c r="G31" s="399"/>
      <c r="H31" s="399"/>
      <c r="I31" s="399"/>
      <c r="J31" s="399"/>
      <c r="K31" s="399"/>
      <c r="L31" s="399"/>
      <c r="M31" s="399"/>
      <c r="N31" s="399"/>
      <c r="O31" s="399"/>
      <c r="P31" s="399"/>
      <c r="Q31" s="399"/>
      <c r="R31" s="399"/>
      <c r="S31" s="399"/>
      <c r="T31" s="399"/>
      <c r="U31" s="399"/>
    </row>
    <row r="32" spans="2:21" ht="13.5">
      <c r="B32" s="399"/>
      <c r="C32" s="399"/>
      <c r="D32" s="399"/>
      <c r="E32" s="399"/>
      <c r="F32" s="399"/>
      <c r="G32" s="399"/>
      <c r="H32" s="399"/>
      <c r="I32" s="399"/>
      <c r="J32" s="399"/>
      <c r="K32" s="399"/>
      <c r="L32" s="399"/>
      <c r="M32" s="399"/>
      <c r="N32" s="399"/>
      <c r="O32" s="399"/>
      <c r="P32" s="399"/>
      <c r="Q32" s="399"/>
      <c r="R32" s="399"/>
      <c r="S32" s="399"/>
      <c r="T32" s="399"/>
      <c r="U32" s="399"/>
    </row>
    <row r="33" spans="2:21" ht="13.5">
      <c r="B33" s="399"/>
      <c r="C33" s="399"/>
      <c r="D33" s="399"/>
      <c r="E33" s="399"/>
      <c r="F33" s="399"/>
      <c r="G33" s="399"/>
      <c r="H33" s="399"/>
      <c r="I33" s="399"/>
      <c r="J33" s="399"/>
      <c r="K33" s="399"/>
      <c r="L33" s="399"/>
      <c r="M33" s="399"/>
      <c r="N33" s="399"/>
      <c r="O33" s="399"/>
      <c r="P33" s="399"/>
      <c r="Q33" s="399"/>
      <c r="R33" s="399"/>
      <c r="S33" s="399"/>
      <c r="T33" s="399"/>
      <c r="U33" s="399"/>
    </row>
    <row r="34" spans="2:21" ht="13.5">
      <c r="B34" s="399"/>
      <c r="C34" s="399"/>
      <c r="D34" s="399"/>
      <c r="E34" s="399"/>
      <c r="F34" s="399"/>
      <c r="G34" s="399"/>
      <c r="H34" s="399"/>
      <c r="I34" s="399"/>
      <c r="J34" s="399"/>
      <c r="K34" s="399"/>
      <c r="L34" s="399"/>
      <c r="M34" s="399"/>
      <c r="N34" s="399"/>
      <c r="O34" s="399"/>
      <c r="P34" s="399"/>
      <c r="Q34" s="399"/>
      <c r="R34" s="399"/>
      <c r="S34" s="399"/>
      <c r="T34" s="399"/>
      <c r="U34" s="399"/>
    </row>
    <row r="35" spans="2:21" ht="13.5">
      <c r="B35" s="854" t="s">
        <v>349</v>
      </c>
      <c r="C35" s="854"/>
      <c r="D35" s="854"/>
      <c r="E35" s="854"/>
      <c r="F35" s="854"/>
      <c r="G35" s="854"/>
      <c r="H35" s="854"/>
      <c r="I35" s="854"/>
      <c r="J35" s="854"/>
      <c r="K35" s="854"/>
      <c r="L35" s="854"/>
      <c r="M35" s="854"/>
      <c r="N35" s="854"/>
      <c r="O35" s="854"/>
      <c r="P35" s="854"/>
      <c r="Q35" s="854"/>
      <c r="R35" s="854"/>
      <c r="S35" s="854"/>
      <c r="T35" s="854"/>
      <c r="U35" s="854"/>
    </row>
    <row r="36" spans="2:21" ht="13.5">
      <c r="B36" s="399"/>
      <c r="C36" s="399"/>
      <c r="D36" s="399"/>
      <c r="E36" s="399"/>
      <c r="F36" s="399"/>
      <c r="G36" s="399"/>
      <c r="H36" s="399"/>
      <c r="I36" s="399"/>
      <c r="J36" s="399"/>
      <c r="K36" s="399"/>
      <c r="L36" s="399"/>
      <c r="M36" s="399"/>
      <c r="N36" s="399"/>
      <c r="O36" s="399"/>
      <c r="P36" s="399"/>
      <c r="Q36" s="399"/>
      <c r="R36" s="399"/>
      <c r="S36" s="399"/>
      <c r="T36" s="399"/>
      <c r="U36" s="399"/>
    </row>
    <row r="37" spans="2:21" ht="13.5">
      <c r="B37" s="399"/>
      <c r="C37" s="399"/>
      <c r="D37" s="399"/>
      <c r="E37" s="399"/>
      <c r="F37" s="399"/>
      <c r="G37" s="399"/>
      <c r="H37" s="399"/>
      <c r="I37" s="399"/>
      <c r="J37" s="399"/>
      <c r="K37" s="399"/>
      <c r="L37" s="399"/>
      <c r="M37" s="399"/>
      <c r="N37" s="399"/>
      <c r="O37" s="399"/>
      <c r="P37" s="399"/>
      <c r="Q37" s="399"/>
      <c r="R37" s="399"/>
      <c r="S37" s="399"/>
      <c r="T37" s="399"/>
      <c r="U37" s="399"/>
    </row>
    <row r="38" spans="2:21" ht="13.5">
      <c r="B38" s="399"/>
      <c r="C38" s="399"/>
      <c r="D38" s="399"/>
      <c r="E38" s="399"/>
      <c r="F38" s="399"/>
      <c r="G38" s="399"/>
      <c r="H38" s="399"/>
      <c r="I38" s="399"/>
      <c r="J38" s="399"/>
      <c r="K38" s="399"/>
      <c r="L38" s="399"/>
      <c r="M38" s="399"/>
      <c r="N38" s="399"/>
      <c r="O38" s="399"/>
      <c r="P38" s="399"/>
      <c r="Q38" s="399"/>
      <c r="R38" s="399"/>
      <c r="S38" s="399"/>
      <c r="T38" s="399"/>
      <c r="U38" s="399"/>
    </row>
    <row r="39" spans="2:21" ht="13.5">
      <c r="B39" s="399"/>
      <c r="C39" s="405" t="s">
        <v>148</v>
      </c>
      <c r="D39" s="405"/>
      <c r="E39" s="405"/>
      <c r="F39" s="405"/>
      <c r="G39" s="405"/>
      <c r="H39" s="405"/>
      <c r="I39" s="405"/>
      <c r="J39" s="405"/>
      <c r="K39" s="405"/>
      <c r="L39" s="405"/>
      <c r="M39" s="405"/>
      <c r="N39" s="405"/>
      <c r="O39" s="405"/>
      <c r="P39" s="405"/>
      <c r="Q39" s="405"/>
      <c r="R39" s="405"/>
      <c r="S39" s="405"/>
      <c r="T39" s="399"/>
      <c r="U39" s="399"/>
    </row>
    <row r="40" spans="2:21" ht="13.5">
      <c r="B40" s="399"/>
      <c r="C40" s="405"/>
      <c r="D40" s="405"/>
      <c r="E40" s="405" t="s">
        <v>144</v>
      </c>
      <c r="F40" s="405"/>
      <c r="G40" s="405"/>
      <c r="H40" s="405"/>
      <c r="I40" s="405"/>
      <c r="J40" s="405"/>
      <c r="K40" s="405"/>
      <c r="L40" s="405" t="s">
        <v>145</v>
      </c>
      <c r="M40" s="405"/>
      <c r="N40" s="405"/>
      <c r="O40" s="405"/>
      <c r="P40" s="405"/>
      <c r="Q40" s="405"/>
      <c r="R40" s="405"/>
      <c r="S40" s="405"/>
      <c r="T40" s="399"/>
      <c r="U40" s="399"/>
    </row>
    <row r="41" spans="2:21" ht="13.5">
      <c r="B41" s="399"/>
      <c r="C41" s="405"/>
      <c r="D41" s="405"/>
      <c r="E41" s="405" t="s">
        <v>146</v>
      </c>
      <c r="F41" s="405"/>
      <c r="G41" s="405"/>
      <c r="H41" s="405" t="s">
        <v>147</v>
      </c>
      <c r="I41" s="405"/>
      <c r="J41" s="405"/>
      <c r="K41" s="405"/>
      <c r="L41" s="405"/>
      <c r="M41" s="405"/>
      <c r="N41" s="405"/>
      <c r="O41" s="405"/>
      <c r="P41" s="405"/>
      <c r="Q41" s="405"/>
      <c r="R41" s="405"/>
      <c r="S41" s="405"/>
      <c r="T41" s="399"/>
      <c r="U41" s="399"/>
    </row>
    <row r="42" spans="2:21" ht="13.5">
      <c r="B42" s="399"/>
      <c r="C42" s="405"/>
      <c r="D42" s="405"/>
      <c r="E42" s="405"/>
      <c r="F42" s="405"/>
      <c r="G42" s="405"/>
      <c r="H42" s="405"/>
      <c r="I42" s="405"/>
      <c r="J42" s="405"/>
      <c r="K42" s="405"/>
      <c r="L42" s="405"/>
      <c r="M42" s="405"/>
      <c r="N42" s="405"/>
      <c r="O42" s="405"/>
      <c r="P42" s="405"/>
      <c r="Q42" s="405"/>
      <c r="R42" s="405"/>
      <c r="S42" s="405"/>
      <c r="T42" s="399"/>
      <c r="U42" s="399"/>
    </row>
    <row r="43" spans="2:21" ht="13.5">
      <c r="B43" s="399"/>
      <c r="C43" s="405"/>
      <c r="D43" s="405"/>
      <c r="E43" s="405"/>
      <c r="F43" s="405"/>
      <c r="G43" s="405"/>
      <c r="H43" s="405"/>
      <c r="I43" s="405"/>
      <c r="J43" s="405"/>
      <c r="K43" s="405"/>
      <c r="L43" s="405"/>
      <c r="M43" s="405"/>
      <c r="N43" s="405"/>
      <c r="O43" s="405"/>
      <c r="P43" s="405"/>
      <c r="Q43" s="405"/>
      <c r="R43" s="405"/>
      <c r="S43" s="405"/>
      <c r="T43" s="399"/>
      <c r="U43" s="399"/>
    </row>
    <row r="44" spans="2:21" ht="13.5">
      <c r="B44" s="399"/>
      <c r="C44" s="405"/>
      <c r="D44" s="405"/>
      <c r="E44" s="405"/>
      <c r="F44" s="405"/>
      <c r="G44" s="405"/>
      <c r="H44" s="405"/>
      <c r="I44" s="405"/>
      <c r="J44" s="405"/>
      <c r="K44" s="405"/>
      <c r="L44" s="405"/>
      <c r="M44" s="405"/>
      <c r="N44" s="405"/>
      <c r="O44" s="405"/>
      <c r="P44" s="405"/>
      <c r="Q44" s="405"/>
      <c r="R44" s="405"/>
      <c r="S44" s="405"/>
      <c r="T44" s="399"/>
      <c r="U44" s="399"/>
    </row>
    <row r="45" spans="2:21" ht="13.5">
      <c r="B45" s="399"/>
      <c r="C45" s="405"/>
      <c r="D45" s="405"/>
      <c r="E45" s="405"/>
      <c r="F45" s="405"/>
      <c r="G45" s="405"/>
      <c r="H45" s="405"/>
      <c r="I45" s="405"/>
      <c r="J45" s="405"/>
      <c r="K45" s="405"/>
      <c r="L45" s="405"/>
      <c r="M45" s="405"/>
      <c r="N45" s="405"/>
      <c r="O45" s="405"/>
      <c r="P45" s="405"/>
      <c r="Q45" s="405"/>
      <c r="R45" s="405"/>
      <c r="S45" s="405"/>
      <c r="T45" s="399"/>
      <c r="U45" s="399"/>
    </row>
    <row r="46" spans="2:21" ht="13.5">
      <c r="B46" s="399"/>
      <c r="C46" s="405"/>
      <c r="D46" s="405"/>
      <c r="E46" s="405"/>
      <c r="F46" s="405"/>
      <c r="G46" s="405"/>
      <c r="H46" s="405"/>
      <c r="I46" s="405"/>
      <c r="J46" s="405"/>
      <c r="K46" s="405"/>
      <c r="L46" s="405"/>
      <c r="M46" s="405"/>
      <c r="N46" s="405"/>
      <c r="O46" s="405"/>
      <c r="P46" s="405"/>
      <c r="Q46" s="405"/>
      <c r="R46" s="405"/>
      <c r="S46" s="405"/>
      <c r="T46" s="399"/>
      <c r="U46" s="399"/>
    </row>
    <row r="47" spans="2:21" ht="13.5">
      <c r="B47" s="399"/>
      <c r="C47" s="405"/>
      <c r="D47" s="405"/>
      <c r="E47" s="405"/>
      <c r="F47" s="405"/>
      <c r="G47" s="405"/>
      <c r="H47" s="405"/>
      <c r="I47" s="405"/>
      <c r="J47" s="405"/>
      <c r="K47" s="405"/>
      <c r="L47" s="405"/>
      <c r="M47" s="405"/>
      <c r="N47" s="405"/>
      <c r="O47" s="405"/>
      <c r="P47" s="405"/>
      <c r="Q47" s="405"/>
      <c r="R47" s="405"/>
      <c r="S47" s="405"/>
      <c r="T47" s="399"/>
      <c r="U47" s="399"/>
    </row>
    <row r="48" spans="2:21" ht="13.5">
      <c r="B48" s="399"/>
      <c r="C48" s="405"/>
      <c r="D48" s="405"/>
      <c r="E48" s="405"/>
      <c r="F48" s="405"/>
      <c r="G48" s="405"/>
      <c r="H48" s="405"/>
      <c r="I48" s="405"/>
      <c r="J48" s="405"/>
      <c r="K48" s="405"/>
      <c r="L48" s="405"/>
      <c r="M48" s="405"/>
      <c r="N48" s="405"/>
      <c r="O48" s="405" t="s">
        <v>728</v>
      </c>
      <c r="P48" s="405"/>
      <c r="Q48" s="405"/>
      <c r="R48" s="405"/>
      <c r="S48" s="405"/>
      <c r="T48" s="399"/>
      <c r="U48" s="399"/>
    </row>
    <row r="49" spans="2:21" ht="13.5">
      <c r="B49" s="399"/>
      <c r="C49" s="405"/>
      <c r="D49" s="405"/>
      <c r="E49" s="405"/>
      <c r="F49" s="405"/>
      <c r="G49" s="405"/>
      <c r="H49" s="405"/>
      <c r="I49" s="405"/>
      <c r="J49" s="405"/>
      <c r="K49" s="405"/>
      <c r="L49" s="405"/>
      <c r="M49" s="405"/>
      <c r="N49" s="405"/>
      <c r="O49" s="405"/>
      <c r="P49" s="405"/>
      <c r="Q49" s="405"/>
      <c r="R49" s="405"/>
      <c r="S49" s="405"/>
      <c r="T49" s="399"/>
      <c r="U49" s="399"/>
    </row>
    <row r="50" spans="2:21" ht="13.5">
      <c r="B50" s="399"/>
      <c r="C50" s="405"/>
      <c r="D50" s="405"/>
      <c r="E50" s="405"/>
      <c r="F50" s="405"/>
      <c r="G50" s="405"/>
      <c r="H50" s="405"/>
      <c r="I50" s="405"/>
      <c r="J50" s="405"/>
      <c r="K50" s="405"/>
      <c r="L50" s="405"/>
      <c r="M50" s="405"/>
      <c r="N50" s="405"/>
      <c r="O50" s="405"/>
      <c r="P50" s="405"/>
      <c r="Q50" s="405"/>
      <c r="R50" s="405"/>
      <c r="S50" s="405"/>
      <c r="T50" s="399"/>
      <c r="U50" s="399"/>
    </row>
    <row r="51" spans="2:21" ht="13.5">
      <c r="B51" s="399"/>
      <c r="C51" s="405"/>
      <c r="D51" s="405"/>
      <c r="E51" s="405"/>
      <c r="F51" s="405"/>
      <c r="G51" s="405"/>
      <c r="H51" s="405"/>
      <c r="I51" s="405"/>
      <c r="J51" s="405"/>
      <c r="K51" s="405"/>
      <c r="L51" s="405"/>
      <c r="M51" s="405"/>
      <c r="N51" s="405"/>
      <c r="O51" s="405"/>
      <c r="P51" s="405"/>
      <c r="Q51" s="405"/>
      <c r="R51" s="405"/>
      <c r="S51" s="405"/>
      <c r="T51" s="399"/>
      <c r="U51" s="399"/>
    </row>
    <row r="52" spans="2:21" ht="13.5">
      <c r="B52" s="399"/>
      <c r="C52" s="405"/>
      <c r="D52" s="405"/>
      <c r="E52" s="405"/>
      <c r="F52" s="405"/>
      <c r="G52" s="405"/>
      <c r="H52" s="405"/>
      <c r="I52" s="405"/>
      <c r="J52" s="405"/>
      <c r="K52" s="405"/>
      <c r="L52" s="405"/>
      <c r="M52" s="405"/>
      <c r="N52" s="405"/>
      <c r="O52" s="405"/>
      <c r="P52" s="405"/>
      <c r="Q52" s="405"/>
      <c r="R52" s="405"/>
      <c r="S52" s="405"/>
      <c r="T52" s="399"/>
      <c r="U52" s="399"/>
    </row>
    <row r="53" spans="2:21" ht="13.5">
      <c r="B53" s="399"/>
      <c r="C53" s="399"/>
      <c r="D53" s="399"/>
      <c r="E53" s="399"/>
      <c r="F53" s="399"/>
      <c r="G53" s="399"/>
      <c r="H53" s="399"/>
      <c r="I53" s="399"/>
      <c r="J53" s="399"/>
      <c r="K53" s="399"/>
      <c r="L53" s="399"/>
      <c r="M53" s="399"/>
      <c r="N53" s="399"/>
      <c r="O53" s="399"/>
      <c r="P53" s="399"/>
      <c r="Q53" s="399"/>
      <c r="R53" s="399"/>
      <c r="S53" s="399"/>
      <c r="T53" s="399"/>
      <c r="U53" s="399"/>
    </row>
  </sheetData>
  <sheetProtection/>
  <mergeCells count="12">
    <mergeCell ref="B35:U35"/>
    <mergeCell ref="C22:U23"/>
    <mergeCell ref="C20:U21"/>
    <mergeCell ref="B18:U18"/>
    <mergeCell ref="Q10:U10"/>
    <mergeCell ref="P2:Q2"/>
    <mergeCell ref="D6:H6"/>
    <mergeCell ref="P3:U3"/>
    <mergeCell ref="B5:I5"/>
    <mergeCell ref="B6:C6"/>
    <mergeCell ref="W2:Z2"/>
    <mergeCell ref="S2:T2"/>
  </mergeCells>
  <hyperlinks>
    <hyperlink ref="W2:Z2" location="はじめに!A1" display="「はじめに」シートに戻る"/>
  </hyperlink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D62"/>
  <sheetViews>
    <sheetView showRowColHeaders="0" showZeros="0" showOutlineSymbols="0" zoomScalePageLayoutView="0" workbookViewId="0" topLeftCell="A1">
      <selection activeCell="L3" sqref="L3:U4"/>
    </sheetView>
  </sheetViews>
  <sheetFormatPr defaultColWidth="9.00390625" defaultRowHeight="13.5"/>
  <cols>
    <col min="1" max="8" width="3.625" style="280" customWidth="1"/>
    <col min="9" max="9" width="3.625" style="282" customWidth="1"/>
    <col min="10" max="25" width="3.625" style="280" customWidth="1"/>
    <col min="26" max="26" width="2.75390625" style="280" customWidth="1"/>
    <col min="27" max="16384" width="9.00390625" style="280" customWidth="1"/>
  </cols>
  <sheetData>
    <row r="1" spans="1:25" ht="14.25">
      <c r="A1" s="863" t="s">
        <v>346</v>
      </c>
      <c r="B1" s="864"/>
      <c r="C1" s="865"/>
      <c r="D1" s="863" t="s">
        <v>444</v>
      </c>
      <c r="E1" s="864"/>
      <c r="F1" s="865"/>
      <c r="G1" s="863" t="s">
        <v>445</v>
      </c>
      <c r="H1" s="864"/>
      <c r="I1" s="865"/>
      <c r="J1" s="278"/>
      <c r="K1" s="279"/>
      <c r="L1" s="279"/>
      <c r="M1" s="279"/>
      <c r="N1" s="279"/>
      <c r="O1" s="279"/>
      <c r="P1" s="279"/>
      <c r="Q1" s="279"/>
      <c r="R1" s="279"/>
      <c r="S1" s="279"/>
      <c r="T1" s="279"/>
      <c r="U1" s="279"/>
      <c r="V1" s="279"/>
      <c r="W1" s="279"/>
      <c r="X1" s="279"/>
      <c r="Y1" s="279"/>
    </row>
    <row r="2" spans="1:30" ht="14.25">
      <c r="A2" s="867"/>
      <c r="B2" s="868"/>
      <c r="C2" s="869"/>
      <c r="D2" s="867"/>
      <c r="E2" s="868"/>
      <c r="F2" s="869"/>
      <c r="G2" s="867"/>
      <c r="H2" s="868"/>
      <c r="I2" s="869"/>
      <c r="J2" s="279"/>
      <c r="K2" s="279"/>
      <c r="L2" s="279"/>
      <c r="M2" s="279"/>
      <c r="N2" s="279"/>
      <c r="O2" s="279"/>
      <c r="P2" s="279"/>
      <c r="Q2" s="279"/>
      <c r="R2" s="279"/>
      <c r="S2" s="279"/>
      <c r="T2" s="279"/>
      <c r="U2" s="279"/>
      <c r="V2" s="279"/>
      <c r="W2" s="279"/>
      <c r="X2" s="279"/>
      <c r="Y2" s="279"/>
      <c r="AA2" s="882" t="s">
        <v>729</v>
      </c>
      <c r="AB2" s="882"/>
      <c r="AC2" s="882"/>
      <c r="AD2" s="882"/>
    </row>
    <row r="3" spans="1:30" ht="14.25">
      <c r="A3" s="870"/>
      <c r="B3" s="871"/>
      <c r="C3" s="872"/>
      <c r="D3" s="870"/>
      <c r="E3" s="871"/>
      <c r="F3" s="872"/>
      <c r="G3" s="870"/>
      <c r="H3" s="871"/>
      <c r="I3" s="872"/>
      <c r="J3" s="279"/>
      <c r="K3" s="279"/>
      <c r="L3" s="866">
        <f>'入力'!B16</f>
        <v>41608</v>
      </c>
      <c r="M3" s="866"/>
      <c r="N3" s="866"/>
      <c r="O3" s="866"/>
      <c r="P3" s="866"/>
      <c r="Q3" s="866"/>
      <c r="R3" s="866"/>
      <c r="S3" s="866"/>
      <c r="T3" s="866"/>
      <c r="U3" s="866"/>
      <c r="V3" s="279"/>
      <c r="W3" s="279"/>
      <c r="X3" s="279"/>
      <c r="Y3" s="279"/>
      <c r="AA3" s="882"/>
      <c r="AB3" s="882"/>
      <c r="AC3" s="882"/>
      <c r="AD3" s="882"/>
    </row>
    <row r="4" spans="1:25" ht="14.25">
      <c r="A4" s="870"/>
      <c r="B4" s="871"/>
      <c r="C4" s="872"/>
      <c r="D4" s="870"/>
      <c r="E4" s="871"/>
      <c r="F4" s="872"/>
      <c r="G4" s="870"/>
      <c r="H4" s="871"/>
      <c r="I4" s="872"/>
      <c r="J4" s="279"/>
      <c r="K4" s="279"/>
      <c r="L4" s="866"/>
      <c r="M4" s="866"/>
      <c r="N4" s="866"/>
      <c r="O4" s="866"/>
      <c r="P4" s="866"/>
      <c r="Q4" s="866"/>
      <c r="R4" s="866"/>
      <c r="S4" s="866"/>
      <c r="T4" s="866"/>
      <c r="U4" s="866"/>
      <c r="V4" s="279"/>
      <c r="W4" s="279"/>
      <c r="X4" s="279"/>
      <c r="Y4" s="279"/>
    </row>
    <row r="5" spans="1:25" ht="14.25">
      <c r="A5" s="873"/>
      <c r="B5" s="874"/>
      <c r="C5" s="875"/>
      <c r="D5" s="873"/>
      <c r="E5" s="874"/>
      <c r="F5" s="875"/>
      <c r="G5" s="873"/>
      <c r="H5" s="874"/>
      <c r="I5" s="875"/>
      <c r="J5" s="279"/>
      <c r="K5" s="279"/>
      <c r="L5" s="434"/>
      <c r="M5" s="279"/>
      <c r="N5" s="279"/>
      <c r="O5" s="279"/>
      <c r="P5" s="279"/>
      <c r="Q5" s="279"/>
      <c r="R5" s="279"/>
      <c r="S5" s="279"/>
      <c r="T5" s="279"/>
      <c r="U5" s="279"/>
      <c r="V5" s="279"/>
      <c r="W5" s="279"/>
      <c r="X5" s="279"/>
      <c r="Y5" s="279"/>
    </row>
    <row r="6" spans="1:25" ht="14.25">
      <c r="A6" s="279"/>
      <c r="B6" s="279"/>
      <c r="C6" s="279"/>
      <c r="D6" s="279"/>
      <c r="E6" s="279"/>
      <c r="F6" s="279"/>
      <c r="G6" s="279"/>
      <c r="H6" s="279"/>
      <c r="I6" s="278"/>
      <c r="J6" s="279"/>
      <c r="K6" s="279"/>
      <c r="L6" s="279"/>
      <c r="M6" s="279"/>
      <c r="N6" s="279"/>
      <c r="O6" s="279"/>
      <c r="P6" s="279"/>
      <c r="Q6" s="279"/>
      <c r="R6" s="279"/>
      <c r="S6" s="279"/>
      <c r="T6" s="279"/>
      <c r="U6" s="279"/>
      <c r="V6" s="279"/>
      <c r="W6" s="279"/>
      <c r="X6" s="279"/>
      <c r="Y6" s="279"/>
    </row>
    <row r="7" spans="1:25" ht="14.25" customHeight="1">
      <c r="A7" s="279"/>
      <c r="B7" s="279"/>
      <c r="C7" s="279"/>
      <c r="D7" s="279"/>
      <c r="E7" s="279"/>
      <c r="F7" s="886">
        <f>'入力'!B56</f>
        <v>3</v>
      </c>
      <c r="G7" s="881" t="s">
        <v>491</v>
      </c>
      <c r="H7" s="881"/>
      <c r="I7" s="881" t="s">
        <v>33</v>
      </c>
      <c r="J7" s="881"/>
      <c r="K7" s="881"/>
      <c r="L7" s="881"/>
      <c r="M7" s="881"/>
      <c r="N7" s="881"/>
      <c r="O7" s="881"/>
      <c r="P7" s="881"/>
      <c r="Q7" s="881"/>
      <c r="R7" s="881"/>
      <c r="S7" s="881"/>
      <c r="T7" s="881"/>
      <c r="U7" s="881"/>
      <c r="V7" s="279"/>
      <c r="W7" s="279"/>
      <c r="X7" s="279"/>
      <c r="Y7" s="279"/>
    </row>
    <row r="8" spans="1:25" ht="13.5" customHeight="1">
      <c r="A8" s="279"/>
      <c r="B8" s="279"/>
      <c r="C8" s="279"/>
      <c r="D8" s="279"/>
      <c r="E8" s="279"/>
      <c r="F8" s="886"/>
      <c r="G8" s="881"/>
      <c r="H8" s="881"/>
      <c r="I8" s="881"/>
      <c r="J8" s="881"/>
      <c r="K8" s="881"/>
      <c r="L8" s="881"/>
      <c r="M8" s="881"/>
      <c r="N8" s="881"/>
      <c r="O8" s="881"/>
      <c r="P8" s="881"/>
      <c r="Q8" s="881"/>
      <c r="R8" s="881"/>
      <c r="S8" s="881"/>
      <c r="T8" s="881"/>
      <c r="U8" s="881"/>
      <c r="V8" s="279"/>
      <c r="W8" s="279"/>
      <c r="X8" s="279"/>
      <c r="Y8" s="279"/>
    </row>
    <row r="9" spans="1:25" ht="14.25">
      <c r="A9" s="279"/>
      <c r="B9" s="279"/>
      <c r="C9" s="279"/>
      <c r="D9" s="279"/>
      <c r="E9" s="279"/>
      <c r="F9" s="279"/>
      <c r="G9" s="279"/>
      <c r="H9" s="279"/>
      <c r="I9" s="279"/>
      <c r="J9" s="279"/>
      <c r="K9" s="279"/>
      <c r="L9" s="279"/>
      <c r="M9" s="279"/>
      <c r="N9" s="279"/>
      <c r="O9" s="279"/>
      <c r="P9" s="279"/>
      <c r="Q9" s="279"/>
      <c r="R9" s="279"/>
      <c r="S9" s="279"/>
      <c r="T9" s="279"/>
      <c r="U9" s="279"/>
      <c r="V9" s="279"/>
      <c r="W9" s="279"/>
      <c r="X9" s="279"/>
      <c r="Y9" s="279"/>
    </row>
    <row r="10" spans="1:25" ht="14.25">
      <c r="A10" s="279"/>
      <c r="B10" s="279"/>
      <c r="C10" s="279"/>
      <c r="D10" s="279"/>
      <c r="E10" s="279"/>
      <c r="F10" s="279"/>
      <c r="G10" s="279"/>
      <c r="H10" s="279"/>
      <c r="I10" s="278"/>
      <c r="J10" s="279"/>
      <c r="K10" s="279"/>
      <c r="L10" s="279"/>
      <c r="M10" s="279"/>
      <c r="N10" s="874" t="s">
        <v>32</v>
      </c>
      <c r="O10" s="874"/>
      <c r="P10" s="874"/>
      <c r="Q10" s="874" t="s">
        <v>243</v>
      </c>
      <c r="R10" s="874"/>
      <c r="S10" s="883" t="str">
        <f>'入力'!B11</f>
        <v>宮城太郎</v>
      </c>
      <c r="T10" s="883"/>
      <c r="U10" s="883"/>
      <c r="V10" s="883"/>
      <c r="W10" s="883"/>
      <c r="X10" s="883"/>
      <c r="Y10" s="281" t="s">
        <v>214</v>
      </c>
    </row>
    <row r="11" spans="1:25" ht="14.25">
      <c r="A11" s="279"/>
      <c r="B11" s="279"/>
      <c r="C11" s="279"/>
      <c r="D11" s="279"/>
      <c r="E11" s="279"/>
      <c r="F11" s="279"/>
      <c r="G11" s="279"/>
      <c r="H11" s="279"/>
      <c r="I11" s="278"/>
      <c r="J11" s="279"/>
      <c r="K11" s="279"/>
      <c r="L11" s="279"/>
      <c r="M11" s="279"/>
      <c r="N11" s="279"/>
      <c r="O11" s="279"/>
      <c r="P11" s="279"/>
      <c r="Q11" s="279"/>
      <c r="R11" s="279"/>
      <c r="S11" s="279"/>
      <c r="T11" s="279"/>
      <c r="U11" s="279"/>
      <c r="V11" s="279"/>
      <c r="W11" s="279"/>
      <c r="X11" s="279"/>
      <c r="Y11" s="279"/>
    </row>
    <row r="12" spans="1:25" ht="14.2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row>
    <row r="13" spans="1:25" ht="14.25">
      <c r="A13" s="278"/>
      <c r="B13" s="278">
        <v>1</v>
      </c>
      <c r="C13" s="876" t="s">
        <v>34</v>
      </c>
      <c r="D13" s="876"/>
      <c r="E13" s="278"/>
      <c r="F13" s="283" t="s">
        <v>35</v>
      </c>
      <c r="G13" s="285" t="s">
        <v>167</v>
      </c>
      <c r="H13" s="284"/>
      <c r="I13" s="284"/>
      <c r="J13" s="284"/>
      <c r="K13" s="284"/>
      <c r="L13" s="284"/>
      <c r="M13" s="284"/>
      <c r="N13" s="284"/>
      <c r="O13" s="284"/>
      <c r="P13" s="284"/>
      <c r="Q13" s="284"/>
      <c r="R13" s="284"/>
      <c r="S13" s="284"/>
      <c r="T13" s="284"/>
      <c r="U13" s="284"/>
      <c r="V13" s="284"/>
      <c r="W13" s="284"/>
      <c r="X13" s="284"/>
      <c r="Y13" s="278"/>
    </row>
    <row r="14" spans="1:25" ht="14.25">
      <c r="A14" s="278"/>
      <c r="B14" s="278"/>
      <c r="C14" s="278"/>
      <c r="D14" s="278"/>
      <c r="E14" s="278"/>
      <c r="F14" s="283" t="s">
        <v>36</v>
      </c>
      <c r="G14" s="880" t="s">
        <v>168</v>
      </c>
      <c r="H14" s="880"/>
      <c r="I14" s="880"/>
      <c r="J14" s="880"/>
      <c r="K14" s="880"/>
      <c r="L14" s="880"/>
      <c r="M14" s="880"/>
      <c r="N14" s="880"/>
      <c r="O14" s="880"/>
      <c r="P14" s="880"/>
      <c r="Q14" s="880"/>
      <c r="R14" s="880"/>
      <c r="S14" s="880"/>
      <c r="T14" s="880"/>
      <c r="U14" s="880"/>
      <c r="V14" s="880"/>
      <c r="W14" s="880"/>
      <c r="X14" s="880"/>
      <c r="Y14" s="278"/>
    </row>
    <row r="15" spans="1:25" ht="14.25">
      <c r="A15" s="278"/>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row>
    <row r="16" spans="1:25" ht="14.25">
      <c r="A16" s="278"/>
      <c r="B16" s="876">
        <v>2</v>
      </c>
      <c r="C16" s="876" t="s">
        <v>497</v>
      </c>
      <c r="D16" s="876"/>
      <c r="E16" s="278"/>
      <c r="F16" s="876" t="s">
        <v>37</v>
      </c>
      <c r="G16" s="877" t="s">
        <v>84</v>
      </c>
      <c r="H16" s="877"/>
      <c r="I16" s="877"/>
      <c r="J16" s="877"/>
      <c r="K16" s="877"/>
      <c r="L16" s="877"/>
      <c r="M16" s="877"/>
      <c r="N16" s="877"/>
      <c r="O16" s="876" t="s">
        <v>38</v>
      </c>
      <c r="P16" s="278"/>
      <c r="Q16" s="876" t="s">
        <v>39</v>
      </c>
      <c r="R16" s="876"/>
      <c r="S16" s="876" t="s">
        <v>37</v>
      </c>
      <c r="T16" s="877">
        <v>2</v>
      </c>
      <c r="U16" s="877"/>
      <c r="V16" s="877"/>
      <c r="W16" s="877"/>
      <c r="X16" s="876" t="s">
        <v>38</v>
      </c>
      <c r="Y16" s="278"/>
    </row>
    <row r="17" spans="1:25" ht="14.25">
      <c r="A17" s="279"/>
      <c r="B17" s="876"/>
      <c r="C17" s="876"/>
      <c r="D17" s="876"/>
      <c r="E17" s="279"/>
      <c r="F17" s="876"/>
      <c r="G17" s="877"/>
      <c r="H17" s="877"/>
      <c r="I17" s="877"/>
      <c r="J17" s="877"/>
      <c r="K17" s="877"/>
      <c r="L17" s="877"/>
      <c r="M17" s="877"/>
      <c r="N17" s="877"/>
      <c r="O17" s="876"/>
      <c r="P17" s="279"/>
      <c r="Q17" s="876"/>
      <c r="R17" s="876"/>
      <c r="S17" s="876"/>
      <c r="T17" s="877"/>
      <c r="U17" s="877"/>
      <c r="V17" s="877"/>
      <c r="W17" s="877"/>
      <c r="X17" s="876"/>
      <c r="Y17" s="279"/>
    </row>
    <row r="18" spans="1:25" ht="14.25">
      <c r="A18" s="279"/>
      <c r="B18" s="279"/>
      <c r="C18" s="279"/>
      <c r="D18" s="279"/>
      <c r="E18" s="279"/>
      <c r="F18" s="279"/>
      <c r="G18" s="279"/>
      <c r="H18" s="279"/>
      <c r="I18" s="278"/>
      <c r="J18" s="279"/>
      <c r="K18" s="279"/>
      <c r="L18" s="279"/>
      <c r="M18" s="279"/>
      <c r="N18" s="279"/>
      <c r="O18" s="279"/>
      <c r="P18" s="279"/>
      <c r="Q18" s="279"/>
      <c r="R18" s="279"/>
      <c r="S18" s="279"/>
      <c r="T18" s="279"/>
      <c r="U18" s="279"/>
      <c r="V18" s="279"/>
      <c r="W18" s="279"/>
      <c r="X18" s="279"/>
      <c r="Y18" s="279"/>
    </row>
    <row r="19" spans="1:25" ht="14.25">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row>
    <row r="20" spans="1:25" ht="14.25">
      <c r="A20" s="279"/>
      <c r="B20" s="278">
        <v>3</v>
      </c>
      <c r="C20" s="876" t="s">
        <v>40</v>
      </c>
      <c r="D20" s="876"/>
      <c r="E20" s="279"/>
      <c r="F20" s="878">
        <f>'入力'!B24</f>
        <v>41634</v>
      </c>
      <c r="G20" s="878"/>
      <c r="H20" s="878"/>
      <c r="I20" s="878"/>
      <c r="J20" s="878"/>
      <c r="K20" s="878"/>
      <c r="L20" s="878"/>
      <c r="M20" s="879">
        <f>F20</f>
        <v>41634</v>
      </c>
      <c r="N20" s="879"/>
      <c r="O20" s="884">
        <f>'入力'!B25</f>
        <v>0.5833333333333334</v>
      </c>
      <c r="P20" s="884"/>
      <c r="Q20" s="884"/>
      <c r="R20" s="884"/>
      <c r="S20" s="884"/>
      <c r="T20" s="279" t="s">
        <v>825</v>
      </c>
      <c r="U20" s="884">
        <f>'入力'!B27</f>
        <v>0.6979166666666666</v>
      </c>
      <c r="V20" s="884"/>
      <c r="W20" s="884"/>
      <c r="X20" s="884"/>
      <c r="Y20" s="884"/>
    </row>
    <row r="21" spans="1:25" ht="14.25">
      <c r="A21" s="279"/>
      <c r="B21" s="279"/>
      <c r="C21" s="279"/>
      <c r="D21" s="279"/>
      <c r="E21" s="279"/>
      <c r="F21" s="279"/>
      <c r="G21" s="279"/>
      <c r="H21" s="279"/>
      <c r="I21" s="278"/>
      <c r="J21" s="279"/>
      <c r="K21" s="279"/>
      <c r="L21" s="279"/>
      <c r="M21" s="279"/>
      <c r="N21" s="279"/>
      <c r="O21" s="279"/>
      <c r="P21" s="279"/>
      <c r="Q21" s="279"/>
      <c r="R21" s="279"/>
      <c r="S21" s="279"/>
      <c r="T21" s="279"/>
      <c r="U21" s="279"/>
      <c r="V21" s="279"/>
      <c r="W21" s="279"/>
      <c r="X21" s="279"/>
      <c r="Y21" s="279"/>
    </row>
    <row r="22" spans="1:25" ht="14.25">
      <c r="A22" s="279"/>
      <c r="B22" s="278">
        <v>4</v>
      </c>
      <c r="C22" s="876" t="s">
        <v>41</v>
      </c>
      <c r="D22" s="876"/>
      <c r="E22" s="876"/>
      <c r="F22" s="876"/>
      <c r="G22" s="279"/>
      <c r="H22" s="885" t="s">
        <v>169</v>
      </c>
      <c r="I22" s="885"/>
      <c r="J22" s="885"/>
      <c r="K22" s="885"/>
      <c r="L22" s="885"/>
      <c r="M22" s="885"/>
      <c r="N22" s="885"/>
      <c r="O22" s="885"/>
      <c r="P22" s="885"/>
      <c r="Q22" s="885"/>
      <c r="R22" s="885"/>
      <c r="S22" s="885"/>
      <c r="T22" s="885"/>
      <c r="U22" s="885"/>
      <c r="V22" s="885"/>
      <c r="W22" s="885"/>
      <c r="X22" s="885"/>
      <c r="Y22" s="279"/>
    </row>
    <row r="23" spans="1:25" ht="14.25">
      <c r="A23" s="279"/>
      <c r="B23" s="278"/>
      <c r="C23" s="278"/>
      <c r="D23" s="278"/>
      <c r="E23" s="278"/>
      <c r="F23" s="278"/>
      <c r="G23" s="279"/>
      <c r="H23" s="279"/>
      <c r="I23" s="279"/>
      <c r="J23" s="279"/>
      <c r="K23" s="279"/>
      <c r="L23" s="279"/>
      <c r="M23" s="279"/>
      <c r="N23" s="279"/>
      <c r="O23" s="279"/>
      <c r="P23" s="279"/>
      <c r="Q23" s="279"/>
      <c r="R23" s="279"/>
      <c r="S23" s="279"/>
      <c r="T23" s="279"/>
      <c r="U23" s="279"/>
      <c r="V23" s="279"/>
      <c r="W23" s="279"/>
      <c r="X23" s="279"/>
      <c r="Y23" s="279"/>
    </row>
    <row r="24" spans="1:25" ht="14.25">
      <c r="A24" s="279"/>
      <c r="B24" s="278"/>
      <c r="C24" s="278"/>
      <c r="D24" s="278"/>
      <c r="E24" s="278"/>
      <c r="F24" s="278"/>
      <c r="G24" s="279"/>
      <c r="H24" s="874" t="s">
        <v>42</v>
      </c>
      <c r="I24" s="874"/>
      <c r="J24" s="874"/>
      <c r="K24" s="874"/>
      <c r="L24" s="377"/>
      <c r="M24" s="377"/>
      <c r="N24" s="377"/>
      <c r="O24" s="377"/>
      <c r="P24" s="377"/>
      <c r="Q24" s="377"/>
      <c r="R24" s="377"/>
      <c r="S24" s="377"/>
      <c r="T24" s="377"/>
      <c r="U24" s="377"/>
      <c r="V24" s="377"/>
      <c r="W24" s="377"/>
      <c r="X24" s="377"/>
      <c r="Y24" s="279"/>
    </row>
    <row r="25" spans="1:25" ht="14.25">
      <c r="A25" s="279"/>
      <c r="B25" s="278"/>
      <c r="C25" s="278"/>
      <c r="D25" s="278"/>
      <c r="E25" s="278"/>
      <c r="F25" s="278"/>
      <c r="G25" s="279"/>
      <c r="H25" s="279"/>
      <c r="I25" s="279"/>
      <c r="J25" s="279"/>
      <c r="K25" s="279"/>
      <c r="L25" s="279"/>
      <c r="M25" s="279"/>
      <c r="N25" s="279"/>
      <c r="O25" s="279"/>
      <c r="P25" s="279"/>
      <c r="Q25" s="279"/>
      <c r="R25" s="279"/>
      <c r="S25" s="279"/>
      <c r="T25" s="279"/>
      <c r="U25" s="279"/>
      <c r="V25" s="279"/>
      <c r="W25" s="279"/>
      <c r="X25" s="279"/>
      <c r="Y25" s="279"/>
    </row>
    <row r="26" spans="1:25" ht="14.25">
      <c r="A26" s="279"/>
      <c r="B26" s="278"/>
      <c r="C26" s="278"/>
      <c r="D26" s="278"/>
      <c r="E26" s="278"/>
      <c r="F26" s="278"/>
      <c r="G26" s="279"/>
      <c r="H26" s="279"/>
      <c r="I26" s="279"/>
      <c r="J26" s="279"/>
      <c r="K26" s="279"/>
      <c r="L26" s="279"/>
      <c r="M26" s="279"/>
      <c r="N26" s="279"/>
      <c r="O26" s="279"/>
      <c r="P26" s="279"/>
      <c r="Q26" s="279"/>
      <c r="R26" s="279"/>
      <c r="S26" s="279"/>
      <c r="T26" s="279"/>
      <c r="U26" s="279"/>
      <c r="V26" s="279"/>
      <c r="W26" s="279"/>
      <c r="X26" s="279"/>
      <c r="Y26" s="279"/>
    </row>
    <row r="27" spans="1:25" ht="14.25">
      <c r="A27" s="279"/>
      <c r="B27" s="278">
        <v>5</v>
      </c>
      <c r="C27" s="876" t="s">
        <v>43</v>
      </c>
      <c r="D27" s="876"/>
      <c r="E27" s="876"/>
      <c r="F27" s="278"/>
      <c r="G27" s="279"/>
      <c r="H27" s="279"/>
      <c r="I27" s="279"/>
      <c r="J27" s="279"/>
      <c r="K27" s="279"/>
      <c r="L27" s="279"/>
      <c r="M27" s="279"/>
      <c r="N27" s="279"/>
      <c r="O27" s="279"/>
      <c r="P27" s="279"/>
      <c r="Q27" s="279"/>
      <c r="R27" s="279"/>
      <c r="S27" s="279"/>
      <c r="T27" s="279"/>
      <c r="U27" s="279"/>
      <c r="V27" s="279"/>
      <c r="W27" s="279"/>
      <c r="X27" s="279"/>
      <c r="Y27" s="279"/>
    </row>
    <row r="28" spans="1:25" ht="14.25">
      <c r="A28" s="279"/>
      <c r="B28" s="278"/>
      <c r="C28" s="278"/>
      <c r="D28" s="287"/>
      <c r="E28" s="278"/>
      <c r="F28" s="278"/>
      <c r="G28" s="279"/>
      <c r="H28" s="279"/>
      <c r="I28" s="279"/>
      <c r="J28" s="279"/>
      <c r="K28" s="279"/>
      <c r="L28" s="279"/>
      <c r="M28" s="279"/>
      <c r="N28" s="279"/>
      <c r="O28" s="279"/>
      <c r="P28" s="279"/>
      <c r="Q28" s="279"/>
      <c r="R28" s="279"/>
      <c r="S28" s="279"/>
      <c r="T28" s="279"/>
      <c r="U28" s="279"/>
      <c r="V28" s="279"/>
      <c r="W28" s="279"/>
      <c r="X28" s="279"/>
      <c r="Y28" s="279"/>
    </row>
    <row r="29" spans="1:25" ht="14.25">
      <c r="A29" s="279"/>
      <c r="B29" s="278"/>
      <c r="C29" s="278"/>
      <c r="D29" s="287"/>
      <c r="E29" s="278"/>
      <c r="F29" s="278"/>
      <c r="G29" s="279"/>
      <c r="H29" s="279"/>
      <c r="I29" s="279"/>
      <c r="J29" s="279"/>
      <c r="K29" s="279"/>
      <c r="L29" s="279"/>
      <c r="M29" s="279"/>
      <c r="N29" s="279"/>
      <c r="O29" s="279"/>
      <c r="P29" s="279"/>
      <c r="Q29" s="279"/>
      <c r="R29" s="279"/>
      <c r="S29" s="279"/>
      <c r="T29" s="279"/>
      <c r="U29" s="279"/>
      <c r="V29" s="279"/>
      <c r="W29" s="279"/>
      <c r="X29" s="279"/>
      <c r="Y29" s="279"/>
    </row>
    <row r="30" spans="1:25" ht="14.25">
      <c r="A30" s="279"/>
      <c r="B30" s="278"/>
      <c r="C30" s="278"/>
      <c r="D30" s="287"/>
      <c r="E30" s="278"/>
      <c r="F30" s="278"/>
      <c r="G30" s="279"/>
      <c r="H30" s="279"/>
      <c r="I30" s="279"/>
      <c r="J30" s="279"/>
      <c r="K30" s="279"/>
      <c r="L30" s="279"/>
      <c r="M30" s="279"/>
      <c r="N30" s="279"/>
      <c r="O30" s="279"/>
      <c r="P30" s="279"/>
      <c r="Q30" s="279"/>
      <c r="R30" s="279"/>
      <c r="S30" s="279"/>
      <c r="T30" s="279"/>
      <c r="U30" s="279"/>
      <c r="V30" s="279"/>
      <c r="W30" s="279"/>
      <c r="X30" s="279"/>
      <c r="Y30" s="279"/>
    </row>
    <row r="31" spans="1:25" ht="14.25">
      <c r="A31" s="279"/>
      <c r="B31" s="278">
        <v>6</v>
      </c>
      <c r="C31" s="876" t="s">
        <v>44</v>
      </c>
      <c r="D31" s="876"/>
      <c r="E31" s="876"/>
      <c r="F31" s="876"/>
      <c r="G31" s="876"/>
      <c r="H31" s="279"/>
      <c r="I31" s="279"/>
      <c r="J31" s="279"/>
      <c r="K31" s="279"/>
      <c r="L31" s="279"/>
      <c r="M31" s="279"/>
      <c r="N31" s="279"/>
      <c r="O31" s="279"/>
      <c r="P31" s="279"/>
      <c r="Q31" s="279"/>
      <c r="R31" s="279"/>
      <c r="S31" s="279"/>
      <c r="T31" s="279"/>
      <c r="U31" s="279"/>
      <c r="V31" s="279"/>
      <c r="W31" s="279"/>
      <c r="X31" s="279"/>
      <c r="Y31" s="279"/>
    </row>
    <row r="32" spans="1:25" ht="15" thickBot="1">
      <c r="A32" s="279"/>
      <c r="B32" s="278"/>
      <c r="C32" s="278"/>
      <c r="D32" s="278"/>
      <c r="E32" s="278"/>
      <c r="F32" s="278"/>
      <c r="G32" s="279"/>
      <c r="H32" s="279"/>
      <c r="I32" s="279"/>
      <c r="J32" s="279"/>
      <c r="K32" s="279"/>
      <c r="L32" s="279"/>
      <c r="M32" s="279"/>
      <c r="N32" s="279"/>
      <c r="O32" s="279"/>
      <c r="P32" s="279"/>
      <c r="Q32" s="279"/>
      <c r="R32" s="279"/>
      <c r="S32" s="279"/>
      <c r="T32" s="279"/>
      <c r="U32" s="279"/>
      <c r="V32" s="279"/>
      <c r="W32" s="279"/>
      <c r="X32" s="279"/>
      <c r="Y32" s="279"/>
    </row>
    <row r="33" spans="1:25" ht="14.25">
      <c r="A33" s="279"/>
      <c r="B33" s="278"/>
      <c r="C33" s="278"/>
      <c r="D33" s="278"/>
      <c r="E33" s="918"/>
      <c r="F33" s="919"/>
      <c r="G33" s="920"/>
      <c r="H33" s="891" t="s">
        <v>46</v>
      </c>
      <c r="I33" s="889"/>
      <c r="J33" s="889"/>
      <c r="K33" s="889"/>
      <c r="L33" s="889"/>
      <c r="M33" s="889"/>
      <c r="N33" s="892"/>
      <c r="O33" s="888" t="s">
        <v>47</v>
      </c>
      <c r="P33" s="889"/>
      <c r="Q33" s="889"/>
      <c r="R33" s="889"/>
      <c r="S33" s="889"/>
      <c r="T33" s="889"/>
      <c r="U33" s="890"/>
      <c r="V33" s="891" t="s">
        <v>45</v>
      </c>
      <c r="W33" s="889"/>
      <c r="X33" s="924"/>
      <c r="Y33" s="279"/>
    </row>
    <row r="34" spans="1:25" ht="15" thickBot="1">
      <c r="A34" s="279"/>
      <c r="B34" s="278"/>
      <c r="C34" s="278"/>
      <c r="D34" s="278"/>
      <c r="E34" s="921"/>
      <c r="F34" s="922"/>
      <c r="G34" s="923"/>
      <c r="H34" s="908" t="s">
        <v>575</v>
      </c>
      <c r="I34" s="901"/>
      <c r="J34" s="901" t="s">
        <v>576</v>
      </c>
      <c r="K34" s="901"/>
      <c r="L34" s="901" t="s">
        <v>592</v>
      </c>
      <c r="M34" s="901"/>
      <c r="N34" s="902"/>
      <c r="O34" s="903" t="s">
        <v>575</v>
      </c>
      <c r="P34" s="901"/>
      <c r="Q34" s="901" t="s">
        <v>576</v>
      </c>
      <c r="R34" s="901"/>
      <c r="S34" s="901" t="s">
        <v>592</v>
      </c>
      <c r="T34" s="901"/>
      <c r="U34" s="911"/>
      <c r="V34" s="908"/>
      <c r="W34" s="901"/>
      <c r="X34" s="925"/>
      <c r="Y34" s="279"/>
    </row>
    <row r="35" spans="1:25" ht="15" thickTop="1">
      <c r="A35" s="279"/>
      <c r="B35" s="278"/>
      <c r="C35" s="278"/>
      <c r="D35" s="278"/>
      <c r="E35" s="915" t="s">
        <v>48</v>
      </c>
      <c r="F35" s="916"/>
      <c r="G35" s="917"/>
      <c r="H35" s="900">
        <v>18</v>
      </c>
      <c r="I35" s="904"/>
      <c r="J35" s="904">
        <v>16</v>
      </c>
      <c r="K35" s="904"/>
      <c r="L35" s="904">
        <f>SUM(H35:K36)</f>
        <v>34</v>
      </c>
      <c r="M35" s="904"/>
      <c r="N35" s="899"/>
      <c r="O35" s="929">
        <v>18</v>
      </c>
      <c r="P35" s="904"/>
      <c r="Q35" s="904">
        <v>16</v>
      </c>
      <c r="R35" s="904"/>
      <c r="S35" s="904">
        <f>SUM(O35:R36)</f>
        <v>34</v>
      </c>
      <c r="T35" s="904"/>
      <c r="U35" s="928"/>
      <c r="V35" s="900"/>
      <c r="W35" s="904"/>
      <c r="X35" s="927"/>
      <c r="Y35" s="279"/>
    </row>
    <row r="36" spans="1:25" ht="14.25">
      <c r="A36" s="279"/>
      <c r="B36" s="278"/>
      <c r="C36" s="278"/>
      <c r="D36" s="278"/>
      <c r="E36" s="912"/>
      <c r="F36" s="913"/>
      <c r="G36" s="914"/>
      <c r="H36" s="906"/>
      <c r="I36" s="905"/>
      <c r="J36" s="905"/>
      <c r="K36" s="905"/>
      <c r="L36" s="905"/>
      <c r="M36" s="905"/>
      <c r="N36" s="909"/>
      <c r="O36" s="910"/>
      <c r="P36" s="905"/>
      <c r="Q36" s="905"/>
      <c r="R36" s="905"/>
      <c r="S36" s="905"/>
      <c r="T36" s="905"/>
      <c r="U36" s="907"/>
      <c r="V36" s="906"/>
      <c r="W36" s="905"/>
      <c r="X36" s="926"/>
      <c r="Y36" s="279"/>
    </row>
    <row r="37" spans="1:25" ht="14.25">
      <c r="A37" s="279"/>
      <c r="B37" s="278"/>
      <c r="C37" s="278"/>
      <c r="D37" s="278"/>
      <c r="E37" s="912" t="s">
        <v>49</v>
      </c>
      <c r="F37" s="913"/>
      <c r="G37" s="914"/>
      <c r="H37" s="906">
        <v>18</v>
      </c>
      <c r="I37" s="905"/>
      <c r="J37" s="905">
        <v>15</v>
      </c>
      <c r="K37" s="905"/>
      <c r="L37" s="905">
        <f>SUM(H37:K38)</f>
        <v>33</v>
      </c>
      <c r="M37" s="905"/>
      <c r="N37" s="909"/>
      <c r="O37" s="910">
        <v>18</v>
      </c>
      <c r="P37" s="905"/>
      <c r="Q37" s="905">
        <v>15</v>
      </c>
      <c r="R37" s="905"/>
      <c r="S37" s="905">
        <f>SUM(O37:R38)</f>
        <v>33</v>
      </c>
      <c r="T37" s="905"/>
      <c r="U37" s="907"/>
      <c r="V37" s="906"/>
      <c r="W37" s="905"/>
      <c r="X37" s="926"/>
      <c r="Y37" s="279"/>
    </row>
    <row r="38" spans="1:25" ht="14.25">
      <c r="A38" s="279"/>
      <c r="B38" s="278"/>
      <c r="C38" s="278"/>
      <c r="D38" s="278"/>
      <c r="E38" s="912"/>
      <c r="F38" s="913"/>
      <c r="G38" s="914"/>
      <c r="H38" s="906"/>
      <c r="I38" s="905"/>
      <c r="J38" s="905"/>
      <c r="K38" s="905"/>
      <c r="L38" s="905"/>
      <c r="M38" s="905"/>
      <c r="N38" s="909"/>
      <c r="O38" s="910"/>
      <c r="P38" s="905"/>
      <c r="Q38" s="905"/>
      <c r="R38" s="905"/>
      <c r="S38" s="905"/>
      <c r="T38" s="905"/>
      <c r="U38" s="907"/>
      <c r="V38" s="906"/>
      <c r="W38" s="905"/>
      <c r="X38" s="926"/>
      <c r="Y38" s="279"/>
    </row>
    <row r="39" spans="1:25" ht="14.25">
      <c r="A39" s="279"/>
      <c r="B39" s="278"/>
      <c r="C39" s="278"/>
      <c r="D39" s="278"/>
      <c r="E39" s="912" t="s">
        <v>50</v>
      </c>
      <c r="F39" s="913"/>
      <c r="G39" s="914"/>
      <c r="H39" s="906"/>
      <c r="I39" s="905"/>
      <c r="J39" s="905"/>
      <c r="K39" s="905"/>
      <c r="L39" s="905">
        <f>SUM(H39:K40)</f>
        <v>0</v>
      </c>
      <c r="M39" s="905"/>
      <c r="N39" s="909"/>
      <c r="O39" s="910"/>
      <c r="P39" s="905"/>
      <c r="Q39" s="905"/>
      <c r="R39" s="905"/>
      <c r="S39" s="905">
        <f>SUM(O39:R40)</f>
        <v>0</v>
      </c>
      <c r="T39" s="905"/>
      <c r="U39" s="907"/>
      <c r="V39" s="906"/>
      <c r="W39" s="905"/>
      <c r="X39" s="926"/>
      <c r="Y39" s="279"/>
    </row>
    <row r="40" spans="1:25" ht="14.25">
      <c r="A40" s="279"/>
      <c r="B40" s="278"/>
      <c r="C40" s="278"/>
      <c r="D40" s="278"/>
      <c r="E40" s="912"/>
      <c r="F40" s="913"/>
      <c r="G40" s="914"/>
      <c r="H40" s="906"/>
      <c r="I40" s="905"/>
      <c r="J40" s="905"/>
      <c r="K40" s="905"/>
      <c r="L40" s="905"/>
      <c r="M40" s="905"/>
      <c r="N40" s="909"/>
      <c r="O40" s="910"/>
      <c r="P40" s="905"/>
      <c r="Q40" s="905"/>
      <c r="R40" s="905"/>
      <c r="S40" s="905"/>
      <c r="T40" s="905"/>
      <c r="U40" s="907"/>
      <c r="V40" s="906"/>
      <c r="W40" s="905"/>
      <c r="X40" s="926"/>
      <c r="Y40" s="279"/>
    </row>
    <row r="41" spans="1:25" ht="14.25">
      <c r="A41" s="279"/>
      <c r="B41" s="278"/>
      <c r="C41" s="278"/>
      <c r="D41" s="278"/>
      <c r="E41" s="950"/>
      <c r="F41" s="951"/>
      <c r="G41" s="952"/>
      <c r="H41" s="906"/>
      <c r="I41" s="905"/>
      <c r="J41" s="905"/>
      <c r="K41" s="905"/>
      <c r="L41" s="905">
        <f>SUM(H41:K42)</f>
        <v>0</v>
      </c>
      <c r="M41" s="905"/>
      <c r="N41" s="909"/>
      <c r="O41" s="910"/>
      <c r="P41" s="905"/>
      <c r="Q41" s="905"/>
      <c r="R41" s="905"/>
      <c r="S41" s="905">
        <f>SUM(O41:R42)</f>
        <v>0</v>
      </c>
      <c r="T41" s="905"/>
      <c r="U41" s="907"/>
      <c r="V41" s="906"/>
      <c r="W41" s="905"/>
      <c r="X41" s="926"/>
      <c r="Y41" s="279"/>
    </row>
    <row r="42" spans="1:25" ht="15" thickBot="1">
      <c r="A42" s="279"/>
      <c r="B42" s="278"/>
      <c r="C42" s="278"/>
      <c r="D42" s="278"/>
      <c r="E42" s="953"/>
      <c r="F42" s="954"/>
      <c r="G42" s="955"/>
      <c r="H42" s="895"/>
      <c r="I42" s="930"/>
      <c r="J42" s="930"/>
      <c r="K42" s="930"/>
      <c r="L42" s="930"/>
      <c r="M42" s="930"/>
      <c r="N42" s="893"/>
      <c r="O42" s="949"/>
      <c r="P42" s="930"/>
      <c r="Q42" s="930"/>
      <c r="R42" s="930"/>
      <c r="S42" s="930"/>
      <c r="T42" s="930"/>
      <c r="U42" s="931"/>
      <c r="V42" s="895"/>
      <c r="W42" s="930"/>
      <c r="X42" s="932"/>
      <c r="Y42" s="279"/>
    </row>
    <row r="43" spans="1:25" ht="15" thickTop="1">
      <c r="A43" s="279"/>
      <c r="B43" s="278"/>
      <c r="C43" s="278"/>
      <c r="D43" s="278"/>
      <c r="E43" s="943" t="s">
        <v>51</v>
      </c>
      <c r="F43" s="944"/>
      <c r="G43" s="945"/>
      <c r="H43" s="937">
        <f>SUM(H35:I42)</f>
        <v>36</v>
      </c>
      <c r="I43" s="933"/>
      <c r="J43" s="933">
        <f>SUM(J35:K42)</f>
        <v>31</v>
      </c>
      <c r="K43" s="933"/>
      <c r="L43" s="933">
        <f>SUM(H43:K44)</f>
        <v>67</v>
      </c>
      <c r="M43" s="933"/>
      <c r="N43" s="956"/>
      <c r="O43" s="941">
        <f>SUM(O35:P42)</f>
        <v>36</v>
      </c>
      <c r="P43" s="933"/>
      <c r="Q43" s="933">
        <f>SUM(Q35:R42)</f>
        <v>31</v>
      </c>
      <c r="R43" s="933"/>
      <c r="S43" s="933">
        <f>SUM(O43:R44)</f>
        <v>67</v>
      </c>
      <c r="T43" s="933"/>
      <c r="U43" s="935"/>
      <c r="V43" s="937">
        <f>SUM(V35:X42)</f>
        <v>0</v>
      </c>
      <c r="W43" s="933"/>
      <c r="X43" s="938"/>
      <c r="Y43" s="279"/>
    </row>
    <row r="44" spans="1:25" ht="15" thickBot="1">
      <c r="A44" s="279"/>
      <c r="B44" s="278"/>
      <c r="C44" s="278"/>
      <c r="D44" s="278"/>
      <c r="E44" s="946"/>
      <c r="F44" s="947"/>
      <c r="G44" s="948"/>
      <c r="H44" s="939"/>
      <c r="I44" s="934"/>
      <c r="J44" s="934"/>
      <c r="K44" s="934"/>
      <c r="L44" s="934"/>
      <c r="M44" s="934"/>
      <c r="N44" s="957"/>
      <c r="O44" s="942"/>
      <c r="P44" s="934"/>
      <c r="Q44" s="934"/>
      <c r="R44" s="934"/>
      <c r="S44" s="934"/>
      <c r="T44" s="934"/>
      <c r="U44" s="936"/>
      <c r="V44" s="939"/>
      <c r="W44" s="934"/>
      <c r="X44" s="940"/>
      <c r="Y44" s="279"/>
    </row>
    <row r="45" spans="1:25" ht="14.25">
      <c r="A45" s="279"/>
      <c r="B45" s="278"/>
      <c r="C45" s="278"/>
      <c r="D45" s="278"/>
      <c r="E45" s="278"/>
      <c r="F45" s="278"/>
      <c r="G45" s="279"/>
      <c r="H45" s="279"/>
      <c r="I45" s="279"/>
      <c r="J45" s="279"/>
      <c r="K45" s="279"/>
      <c r="L45" s="279"/>
      <c r="M45" s="279"/>
      <c r="N45" s="279"/>
      <c r="O45" s="279"/>
      <c r="P45" s="279"/>
      <c r="Q45" s="279"/>
      <c r="R45" s="279"/>
      <c r="S45" s="279"/>
      <c r="T45" s="279"/>
      <c r="U45" s="279"/>
      <c r="V45" s="279"/>
      <c r="W45" s="279"/>
      <c r="X45" s="279"/>
      <c r="Y45" s="279"/>
    </row>
    <row r="46" spans="1:25" ht="14.25">
      <c r="A46" s="279"/>
      <c r="B46" s="278">
        <v>7</v>
      </c>
      <c r="C46" s="876" t="s">
        <v>52</v>
      </c>
      <c r="D46" s="876"/>
      <c r="E46" s="876"/>
      <c r="F46" s="876"/>
      <c r="G46" s="876"/>
      <c r="H46" s="876"/>
      <c r="I46" s="876"/>
      <c r="J46" s="279"/>
      <c r="K46" s="279"/>
      <c r="L46" s="279"/>
      <c r="M46" s="279"/>
      <c r="N46" s="279"/>
      <c r="O46" s="279"/>
      <c r="P46" s="279"/>
      <c r="Q46" s="279"/>
      <c r="R46" s="279"/>
      <c r="S46" s="279"/>
      <c r="T46" s="279"/>
      <c r="U46" s="279"/>
      <c r="V46" s="279"/>
      <c r="W46" s="279"/>
      <c r="X46" s="279"/>
      <c r="Y46" s="279"/>
    </row>
    <row r="47" spans="1:25" ht="14.25">
      <c r="A47" s="279"/>
      <c r="B47" s="278"/>
      <c r="C47" s="278"/>
      <c r="D47" s="877" t="str">
        <f>'入力'!B43</f>
        <v>宮城太郎</v>
      </c>
      <c r="E47" s="877"/>
      <c r="F47" s="877"/>
      <c r="G47" s="877"/>
      <c r="H47" s="877"/>
      <c r="I47" s="877"/>
      <c r="J47" s="286"/>
      <c r="K47" s="877">
        <f>'入力'!B52</f>
        <v>0</v>
      </c>
      <c r="L47" s="877"/>
      <c r="M47" s="877"/>
      <c r="N47" s="877"/>
      <c r="O47" s="877"/>
      <c r="P47" s="877"/>
      <c r="Q47" s="286"/>
      <c r="R47" s="877">
        <f>'入力'!B53</f>
        <v>0</v>
      </c>
      <c r="S47" s="877"/>
      <c r="T47" s="877"/>
      <c r="U47" s="877"/>
      <c r="V47" s="877"/>
      <c r="W47" s="877"/>
      <c r="X47" s="279"/>
      <c r="Y47" s="279"/>
    </row>
    <row r="48" spans="1:25" ht="14.25">
      <c r="A48" s="279"/>
      <c r="B48" s="278"/>
      <c r="C48" s="278"/>
      <c r="D48" s="877">
        <f>'入力'!B54</f>
        <v>0</v>
      </c>
      <c r="E48" s="877"/>
      <c r="F48" s="877"/>
      <c r="G48" s="877"/>
      <c r="H48" s="877"/>
      <c r="I48" s="877"/>
      <c r="J48" s="286"/>
      <c r="K48" s="877"/>
      <c r="L48" s="877"/>
      <c r="M48" s="877"/>
      <c r="N48" s="877"/>
      <c r="O48" s="877"/>
      <c r="P48" s="877"/>
      <c r="Q48" s="286"/>
      <c r="R48" s="877"/>
      <c r="S48" s="877"/>
      <c r="T48" s="877"/>
      <c r="U48" s="877"/>
      <c r="V48" s="877"/>
      <c r="W48" s="877"/>
      <c r="X48" s="279"/>
      <c r="Y48" s="279"/>
    </row>
    <row r="49" spans="1:25" ht="14.25">
      <c r="A49" s="279"/>
      <c r="B49" s="278"/>
      <c r="C49" s="278"/>
      <c r="D49" s="278"/>
      <c r="E49" s="278"/>
      <c r="F49" s="278"/>
      <c r="G49" s="279"/>
      <c r="H49" s="279"/>
      <c r="I49" s="279"/>
      <c r="J49" s="279"/>
      <c r="K49" s="279"/>
      <c r="L49" s="279"/>
      <c r="M49" s="279"/>
      <c r="N49" s="279"/>
      <c r="O49" s="279"/>
      <c r="P49" s="279"/>
      <c r="Q49" s="279"/>
      <c r="R49" s="279"/>
      <c r="S49" s="279"/>
      <c r="T49" s="279"/>
      <c r="U49" s="279"/>
      <c r="V49" s="279"/>
      <c r="W49" s="279"/>
      <c r="X49" s="279"/>
      <c r="Y49" s="279"/>
    </row>
    <row r="50" spans="1:25" ht="14.25">
      <c r="A50" s="279"/>
      <c r="B50" s="278">
        <v>8</v>
      </c>
      <c r="C50" s="876" t="s">
        <v>53</v>
      </c>
      <c r="D50" s="876"/>
      <c r="E50" s="876"/>
      <c r="F50" s="278"/>
      <c r="G50" s="279"/>
      <c r="H50" s="279"/>
      <c r="I50" s="279"/>
      <c r="J50" s="279"/>
      <c r="K50" s="279"/>
      <c r="L50" s="279"/>
      <c r="M50" s="279"/>
      <c r="N50" s="279"/>
      <c r="O50" s="279"/>
      <c r="P50" s="279"/>
      <c r="Q50" s="279"/>
      <c r="R50" s="279"/>
      <c r="S50" s="279"/>
      <c r="T50" s="279"/>
      <c r="U50" s="279"/>
      <c r="V50" s="279"/>
      <c r="W50" s="279"/>
      <c r="X50" s="279"/>
      <c r="Y50" s="279"/>
    </row>
    <row r="51" spans="1:25" ht="14.25">
      <c r="A51" s="279"/>
      <c r="B51" s="278"/>
      <c r="C51" s="278"/>
      <c r="D51" s="958"/>
      <c r="E51" s="958"/>
      <c r="F51" s="958"/>
      <c r="G51" s="958"/>
      <c r="H51" s="958"/>
      <c r="I51" s="958"/>
      <c r="J51" s="958"/>
      <c r="K51" s="958"/>
      <c r="L51" s="958"/>
      <c r="M51" s="958"/>
      <c r="N51" s="958"/>
      <c r="O51" s="958"/>
      <c r="P51" s="958"/>
      <c r="Q51" s="958"/>
      <c r="R51" s="958"/>
      <c r="S51" s="958"/>
      <c r="T51" s="958"/>
      <c r="U51" s="958"/>
      <c r="V51" s="958"/>
      <c r="W51" s="958"/>
      <c r="X51" s="958"/>
      <c r="Y51" s="958"/>
    </row>
    <row r="52" spans="1:25" ht="14.25">
      <c r="A52" s="279"/>
      <c r="B52" s="278"/>
      <c r="C52" s="278"/>
      <c r="D52" s="278"/>
      <c r="E52" s="278"/>
      <c r="F52" s="278"/>
      <c r="G52" s="279"/>
      <c r="H52" s="279"/>
      <c r="I52" s="279"/>
      <c r="J52" s="279"/>
      <c r="K52" s="279"/>
      <c r="L52" s="279"/>
      <c r="M52" s="279"/>
      <c r="N52" s="279"/>
      <c r="O52" s="279"/>
      <c r="P52" s="279"/>
      <c r="Q52" s="279"/>
      <c r="R52" s="279"/>
      <c r="S52" s="279"/>
      <c r="T52" s="279"/>
      <c r="U52" s="279"/>
      <c r="V52" s="279"/>
      <c r="W52" s="279"/>
      <c r="X52" s="279"/>
      <c r="Y52" s="279"/>
    </row>
    <row r="53" spans="1:25" ht="14.25">
      <c r="A53" s="279"/>
      <c r="B53" s="278">
        <v>9</v>
      </c>
      <c r="C53" s="876" t="s">
        <v>239</v>
      </c>
      <c r="D53" s="876"/>
      <c r="E53" s="876"/>
      <c r="F53" s="278"/>
      <c r="G53" s="960"/>
      <c r="H53" s="960"/>
      <c r="I53" s="960"/>
      <c r="J53" s="960"/>
      <c r="K53" s="960"/>
      <c r="L53" s="960"/>
      <c r="M53" s="960"/>
      <c r="N53" s="960"/>
      <c r="O53" s="960"/>
      <c r="P53" s="960"/>
      <c r="Q53" s="960"/>
      <c r="R53" s="960"/>
      <c r="S53" s="960"/>
      <c r="T53" s="960"/>
      <c r="U53" s="960"/>
      <c r="V53" s="960"/>
      <c r="W53" s="960"/>
      <c r="X53" s="960"/>
      <c r="Y53" s="960"/>
    </row>
    <row r="54" spans="1:25" ht="14.25">
      <c r="A54" s="279"/>
      <c r="B54" s="278"/>
      <c r="C54" s="278"/>
      <c r="D54" s="960"/>
      <c r="E54" s="960"/>
      <c r="F54" s="960"/>
      <c r="G54" s="960"/>
      <c r="H54" s="960"/>
      <c r="I54" s="960"/>
      <c r="J54" s="960"/>
      <c r="K54" s="960"/>
      <c r="L54" s="960"/>
      <c r="M54" s="960"/>
      <c r="N54" s="960"/>
      <c r="O54" s="960"/>
      <c r="P54" s="960"/>
      <c r="Q54" s="960"/>
      <c r="R54" s="960"/>
      <c r="S54" s="960"/>
      <c r="T54" s="960"/>
      <c r="U54" s="960"/>
      <c r="V54" s="960"/>
      <c r="W54" s="960"/>
      <c r="X54" s="960"/>
      <c r="Y54" s="960"/>
    </row>
    <row r="55" spans="1:25" ht="14.25">
      <c r="A55" s="279"/>
      <c r="B55" s="278"/>
      <c r="C55" s="278"/>
      <c r="D55" s="959"/>
      <c r="E55" s="959"/>
      <c r="F55" s="959"/>
      <c r="G55" s="959"/>
      <c r="H55" s="959"/>
      <c r="I55" s="959"/>
      <c r="J55" s="959"/>
      <c r="K55" s="959"/>
      <c r="L55" s="959"/>
      <c r="M55" s="959"/>
      <c r="N55" s="959"/>
      <c r="O55" s="959"/>
      <c r="P55" s="959"/>
      <c r="Q55" s="959"/>
      <c r="R55" s="959"/>
      <c r="S55" s="959"/>
      <c r="T55" s="959"/>
      <c r="U55" s="959"/>
      <c r="V55" s="959"/>
      <c r="W55" s="959"/>
      <c r="X55" s="959"/>
      <c r="Y55" s="959"/>
    </row>
    <row r="56" spans="1:25" ht="14.25">
      <c r="A56" s="279"/>
      <c r="B56" s="278"/>
      <c r="C56" s="278"/>
      <c r="D56" s="278"/>
      <c r="E56" s="278"/>
      <c r="F56" s="278"/>
      <c r="G56" s="279"/>
      <c r="H56" s="279"/>
      <c r="I56" s="279"/>
      <c r="J56" s="279"/>
      <c r="K56" s="279"/>
      <c r="L56" s="279"/>
      <c r="M56" s="279"/>
      <c r="N56" s="279"/>
      <c r="O56" s="279"/>
      <c r="P56" s="279"/>
      <c r="Q56" s="279"/>
      <c r="R56" s="279"/>
      <c r="S56" s="279"/>
      <c r="T56" s="279"/>
      <c r="U56" s="279"/>
      <c r="V56" s="279"/>
      <c r="W56" s="279"/>
      <c r="X56" s="279"/>
      <c r="Y56" s="279"/>
    </row>
    <row r="57" spans="1:25" ht="14.25">
      <c r="A57" s="279"/>
      <c r="B57" s="278"/>
      <c r="C57" s="278"/>
      <c r="D57" s="278"/>
      <c r="E57" s="278"/>
      <c r="F57" s="278"/>
      <c r="G57" s="279"/>
      <c r="H57" s="279"/>
      <c r="I57" s="279"/>
      <c r="J57" s="279"/>
      <c r="K57" s="279"/>
      <c r="L57" s="279"/>
      <c r="M57" s="279"/>
      <c r="N57" s="279"/>
      <c r="O57" s="279"/>
      <c r="P57" s="279"/>
      <c r="Q57" s="279"/>
      <c r="R57" s="279"/>
      <c r="S57" s="279"/>
      <c r="T57" s="279"/>
      <c r="U57" s="279"/>
      <c r="V57" s="279"/>
      <c r="W57" s="279"/>
      <c r="X57" s="279"/>
      <c r="Y57" s="279"/>
    </row>
    <row r="58" spans="1:25" ht="14.25">
      <c r="A58" s="279"/>
      <c r="B58" s="278">
        <v>10</v>
      </c>
      <c r="C58" s="876" t="s">
        <v>54</v>
      </c>
      <c r="D58" s="876"/>
      <c r="E58" s="876"/>
      <c r="F58" s="876"/>
      <c r="G58" s="876"/>
      <c r="H58" s="876"/>
      <c r="I58" s="876"/>
      <c r="J58" s="279" t="s">
        <v>55</v>
      </c>
      <c r="K58" s="279"/>
      <c r="L58" s="279"/>
      <c r="M58" s="279"/>
      <c r="N58" s="279"/>
      <c r="O58" s="279"/>
      <c r="P58" s="279"/>
      <c r="Q58" s="279"/>
      <c r="R58" s="279"/>
      <c r="S58" s="279"/>
      <c r="T58" s="279"/>
      <c r="U58" s="279"/>
      <c r="V58" s="279"/>
      <c r="W58" s="279"/>
      <c r="X58" s="279"/>
      <c r="Y58" s="279"/>
    </row>
    <row r="59" spans="1:25" ht="14.25">
      <c r="A59" s="279"/>
      <c r="B59" s="278"/>
      <c r="C59" s="278"/>
      <c r="D59" s="893"/>
      <c r="E59" s="894"/>
      <c r="F59" s="894"/>
      <c r="G59" s="894"/>
      <c r="H59" s="894"/>
      <c r="I59" s="894"/>
      <c r="J59" s="894"/>
      <c r="K59" s="894"/>
      <c r="L59" s="894"/>
      <c r="M59" s="894"/>
      <c r="N59" s="894"/>
      <c r="O59" s="894"/>
      <c r="P59" s="894"/>
      <c r="Q59" s="894"/>
      <c r="R59" s="894"/>
      <c r="S59" s="894"/>
      <c r="T59" s="894"/>
      <c r="U59" s="894"/>
      <c r="V59" s="894"/>
      <c r="W59" s="894"/>
      <c r="X59" s="894"/>
      <c r="Y59" s="895"/>
    </row>
    <row r="60" spans="1:25" ht="14.25">
      <c r="A60" s="279"/>
      <c r="B60" s="278"/>
      <c r="C60" s="278"/>
      <c r="D60" s="896"/>
      <c r="E60" s="897"/>
      <c r="F60" s="897"/>
      <c r="G60" s="897"/>
      <c r="H60" s="897"/>
      <c r="I60" s="897"/>
      <c r="J60" s="897"/>
      <c r="K60" s="897"/>
      <c r="L60" s="897"/>
      <c r="M60" s="897"/>
      <c r="N60" s="897"/>
      <c r="O60" s="897"/>
      <c r="P60" s="897"/>
      <c r="Q60" s="897"/>
      <c r="R60" s="897"/>
      <c r="S60" s="897"/>
      <c r="T60" s="897"/>
      <c r="U60" s="897"/>
      <c r="V60" s="897"/>
      <c r="W60" s="897"/>
      <c r="X60" s="897"/>
      <c r="Y60" s="898"/>
    </row>
    <row r="61" spans="1:25" ht="14.25">
      <c r="A61" s="279"/>
      <c r="B61" s="278"/>
      <c r="C61" s="278"/>
      <c r="D61" s="899"/>
      <c r="E61" s="883"/>
      <c r="F61" s="883"/>
      <c r="G61" s="883"/>
      <c r="H61" s="883"/>
      <c r="I61" s="883"/>
      <c r="J61" s="883"/>
      <c r="K61" s="883"/>
      <c r="L61" s="883"/>
      <c r="M61" s="883"/>
      <c r="N61" s="883"/>
      <c r="O61" s="883"/>
      <c r="P61" s="883"/>
      <c r="Q61" s="883"/>
      <c r="R61" s="883"/>
      <c r="S61" s="883"/>
      <c r="T61" s="883"/>
      <c r="U61" s="883"/>
      <c r="V61" s="883"/>
      <c r="W61" s="883"/>
      <c r="X61" s="883"/>
      <c r="Y61" s="900"/>
    </row>
    <row r="62" spans="1:25" ht="14.25">
      <c r="A62" s="279"/>
      <c r="B62" s="278"/>
      <c r="C62" s="278"/>
      <c r="D62" s="278" t="s">
        <v>56</v>
      </c>
      <c r="E62" s="887" t="s">
        <v>57</v>
      </c>
      <c r="F62" s="887"/>
      <c r="G62" s="887"/>
      <c r="H62" s="887"/>
      <c r="I62" s="887"/>
      <c r="J62" s="887"/>
      <c r="K62" s="887"/>
      <c r="L62" s="887"/>
      <c r="M62" s="887"/>
      <c r="N62" s="887"/>
      <c r="O62" s="887"/>
      <c r="P62" s="887"/>
      <c r="Q62" s="887"/>
      <c r="R62" s="887"/>
      <c r="S62" s="887"/>
      <c r="T62" s="887"/>
      <c r="U62" s="887"/>
      <c r="V62" s="887"/>
      <c r="W62" s="887"/>
      <c r="X62" s="887"/>
      <c r="Y62" s="887"/>
    </row>
  </sheetData>
  <sheetProtection/>
  <mergeCells count="101">
    <mergeCell ref="D47:I47"/>
    <mergeCell ref="C50:E50"/>
    <mergeCell ref="C53:E53"/>
    <mergeCell ref="C58:I58"/>
    <mergeCell ref="D51:Y51"/>
    <mergeCell ref="D55:Y55"/>
    <mergeCell ref="D54:Y54"/>
    <mergeCell ref="G53:Y53"/>
    <mergeCell ref="C46:I46"/>
    <mergeCell ref="H43:I44"/>
    <mergeCell ref="J43:K44"/>
    <mergeCell ref="L43:N44"/>
    <mergeCell ref="H41:I42"/>
    <mergeCell ref="R48:W48"/>
    <mergeCell ref="K48:P48"/>
    <mergeCell ref="D48:I48"/>
    <mergeCell ref="R47:W47"/>
    <mergeCell ref="K47:P47"/>
    <mergeCell ref="O43:P44"/>
    <mergeCell ref="E43:G44"/>
    <mergeCell ref="L41:N42"/>
    <mergeCell ref="O41:P42"/>
    <mergeCell ref="E41:G42"/>
    <mergeCell ref="J41:K42"/>
    <mergeCell ref="S39:U40"/>
    <mergeCell ref="V39:X40"/>
    <mergeCell ref="Q41:R42"/>
    <mergeCell ref="S41:U42"/>
    <mergeCell ref="V41:X42"/>
    <mergeCell ref="Q43:R44"/>
    <mergeCell ref="S43:U44"/>
    <mergeCell ref="V43:X44"/>
    <mergeCell ref="H39:I40"/>
    <mergeCell ref="J39:K40"/>
    <mergeCell ref="L39:N40"/>
    <mergeCell ref="O39:P40"/>
    <mergeCell ref="Q39:R40"/>
    <mergeCell ref="Q37:R38"/>
    <mergeCell ref="E39:G40"/>
    <mergeCell ref="E37:G38"/>
    <mergeCell ref="C31:G31"/>
    <mergeCell ref="E35:G36"/>
    <mergeCell ref="E33:G34"/>
    <mergeCell ref="V33:X34"/>
    <mergeCell ref="V37:X38"/>
    <mergeCell ref="V35:X36"/>
    <mergeCell ref="S35:U36"/>
    <mergeCell ref="O35:P36"/>
    <mergeCell ref="S37:U38"/>
    <mergeCell ref="H34:I34"/>
    <mergeCell ref="J34:K34"/>
    <mergeCell ref="Q35:R36"/>
    <mergeCell ref="J37:K38"/>
    <mergeCell ref="L37:N38"/>
    <mergeCell ref="O37:P38"/>
    <mergeCell ref="S34:U34"/>
    <mergeCell ref="L35:N36"/>
    <mergeCell ref="H37:I38"/>
    <mergeCell ref="F7:F8"/>
    <mergeCell ref="E62:Y62"/>
    <mergeCell ref="O33:U33"/>
    <mergeCell ref="H33:N33"/>
    <mergeCell ref="D59:Y61"/>
    <mergeCell ref="L34:N34"/>
    <mergeCell ref="O34:P34"/>
    <mergeCell ref="Q34:R34"/>
    <mergeCell ref="J35:K36"/>
    <mergeCell ref="H35:I36"/>
    <mergeCell ref="S16:S17"/>
    <mergeCell ref="C27:E27"/>
    <mergeCell ref="I7:U8"/>
    <mergeCell ref="X16:X17"/>
    <mergeCell ref="C20:D20"/>
    <mergeCell ref="C22:F22"/>
    <mergeCell ref="H22:X22"/>
    <mergeCell ref="O16:O17"/>
    <mergeCell ref="Q16:R17"/>
    <mergeCell ref="T16:W17"/>
    <mergeCell ref="C13:D13"/>
    <mergeCell ref="G14:X14"/>
    <mergeCell ref="G7:H8"/>
    <mergeCell ref="H24:K24"/>
    <mergeCell ref="AA2:AD3"/>
    <mergeCell ref="N10:P10"/>
    <mergeCell ref="Q10:R10"/>
    <mergeCell ref="S10:X10"/>
    <mergeCell ref="O20:S20"/>
    <mergeCell ref="U20:Y20"/>
    <mergeCell ref="B16:B17"/>
    <mergeCell ref="F16:F17"/>
    <mergeCell ref="G16:N17"/>
    <mergeCell ref="F20:L20"/>
    <mergeCell ref="M20:N20"/>
    <mergeCell ref="C16:D17"/>
    <mergeCell ref="A1:C1"/>
    <mergeCell ref="D1:F1"/>
    <mergeCell ref="G1:I1"/>
    <mergeCell ref="L3:U4"/>
    <mergeCell ref="D2:F5"/>
    <mergeCell ref="A2:C5"/>
    <mergeCell ref="G2:I5"/>
  </mergeCells>
  <hyperlinks>
    <hyperlink ref="AA2:AD3" location="はじめに!A1" display="「はじめに」シートに戻る"/>
  </hyperlinks>
  <printOptions horizontalCentered="1" verticalCentered="1"/>
  <pageMargins left="0.5905511811023623" right="0.5905511811023623" top="0.5905511811023623" bottom="0.5905511811023623" header="0" footer="0"/>
  <pageSetup horizontalDpi="600" verticalDpi="600" orientation="portrait" paperSize="9" scale="91" r:id="rId1"/>
  <rowBreaks count="1" manualBreakCount="1">
    <brk id="62" max="24" man="1"/>
  </rowBreaks>
</worksheet>
</file>

<file path=xl/worksheets/sheet13.xml><?xml version="1.0" encoding="utf-8"?>
<worksheet xmlns="http://schemas.openxmlformats.org/spreadsheetml/2006/main" xmlns:r="http://schemas.openxmlformats.org/officeDocument/2006/relationships">
  <dimension ref="B2:AH43"/>
  <sheetViews>
    <sheetView showRowColHeaders="0" showOutlineSymbols="0" zoomScalePageLayoutView="0" workbookViewId="0" topLeftCell="A1">
      <selection activeCell="O8" sqref="O8"/>
    </sheetView>
  </sheetViews>
  <sheetFormatPr defaultColWidth="3.00390625" defaultRowHeight="18.75" customHeight="1"/>
  <cols>
    <col min="1" max="1" width="3.125" style="136" customWidth="1"/>
    <col min="2" max="30" width="3.00390625" style="136" customWidth="1"/>
    <col min="31" max="34" width="5.125" style="136" customWidth="1"/>
    <col min="35" max="16384" width="3.00390625" style="136" customWidth="1"/>
  </cols>
  <sheetData>
    <row r="2" spans="2:34" ht="18.75" customHeight="1">
      <c r="B2" s="981">
        <f>'入力'!B16+10</f>
        <v>41618</v>
      </c>
      <c r="C2" s="981"/>
      <c r="D2" s="981"/>
      <c r="E2" s="981"/>
      <c r="F2" s="981"/>
      <c r="G2" s="981"/>
      <c r="H2" s="981"/>
      <c r="I2" s="981"/>
      <c r="J2" s="981"/>
      <c r="K2" s="981"/>
      <c r="L2" s="981"/>
      <c r="M2" s="981"/>
      <c r="N2" s="981"/>
      <c r="O2" s="981"/>
      <c r="P2" s="981"/>
      <c r="Q2" s="981"/>
      <c r="R2" s="981"/>
      <c r="S2" s="981"/>
      <c r="T2" s="981"/>
      <c r="U2" s="981"/>
      <c r="V2" s="981"/>
      <c r="W2" s="981"/>
      <c r="X2" s="981"/>
      <c r="Y2" s="981"/>
      <c r="Z2" s="981"/>
      <c r="AA2" s="981"/>
      <c r="AB2" s="981"/>
      <c r="AC2" s="981"/>
      <c r="AE2" s="497" t="s">
        <v>729</v>
      </c>
      <c r="AF2" s="497"/>
      <c r="AG2" s="497"/>
      <c r="AH2" s="497"/>
    </row>
    <row r="3" spans="2:29" ht="18.75" customHeight="1">
      <c r="B3" s="976" t="s">
        <v>648</v>
      </c>
      <c r="C3" s="976"/>
      <c r="D3" s="976"/>
      <c r="E3" s="976"/>
      <c r="F3" s="976"/>
      <c r="G3" s="976"/>
      <c r="H3" s="976"/>
      <c r="I3" s="976"/>
      <c r="J3" s="976"/>
      <c r="K3" s="976"/>
      <c r="L3" s="976"/>
      <c r="M3" s="976"/>
      <c r="N3" s="119" t="s">
        <v>391</v>
      </c>
      <c r="O3" s="119"/>
      <c r="P3" s="119"/>
      <c r="Q3" s="119"/>
      <c r="R3" s="119"/>
      <c r="S3" s="119"/>
      <c r="T3" s="119"/>
      <c r="U3" s="119"/>
      <c r="V3" s="119"/>
      <c r="W3" s="119"/>
      <c r="X3" s="119"/>
      <c r="Y3" s="119"/>
      <c r="Z3" s="119"/>
      <c r="AA3" s="119"/>
      <c r="AB3" s="119"/>
      <c r="AC3" s="119"/>
    </row>
    <row r="4" spans="2:29" ht="18.75" customHeight="1">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row>
    <row r="5" spans="2:29" ht="18.75" customHeight="1">
      <c r="B5" s="119"/>
      <c r="C5" s="119"/>
      <c r="D5" s="119"/>
      <c r="E5" s="119"/>
      <c r="F5" s="119"/>
      <c r="G5" s="119"/>
      <c r="H5" s="119"/>
      <c r="I5" s="119"/>
      <c r="J5" s="119"/>
      <c r="K5" s="119"/>
      <c r="L5" s="119"/>
      <c r="M5" s="119"/>
      <c r="N5" s="975" t="s">
        <v>649</v>
      </c>
      <c r="O5" s="975"/>
      <c r="P5" s="975"/>
      <c r="Q5" s="975"/>
      <c r="R5" s="119"/>
      <c r="S5" s="119"/>
      <c r="T5" s="119"/>
      <c r="U5" s="119"/>
      <c r="V5" s="119"/>
      <c r="W5" s="119"/>
      <c r="X5" s="119"/>
      <c r="Y5" s="119"/>
      <c r="Z5" s="119"/>
      <c r="AA5" s="119"/>
      <c r="AB5" s="119" t="s">
        <v>214</v>
      </c>
      <c r="AC5" s="119"/>
    </row>
    <row r="6" spans="2:29" ht="18.75" customHeight="1">
      <c r="B6" s="119"/>
      <c r="C6" s="119"/>
      <c r="D6" s="119"/>
      <c r="E6" s="119"/>
      <c r="F6" s="119"/>
      <c r="G6" s="119"/>
      <c r="H6" s="119"/>
      <c r="I6" s="119"/>
      <c r="J6" s="119"/>
      <c r="K6" s="119"/>
      <c r="L6" s="119"/>
      <c r="M6" s="119"/>
      <c r="N6" s="982" t="str">
        <f>'入力'!B2</f>
        <v>仙台市立××小学校</v>
      </c>
      <c r="O6" s="975"/>
      <c r="P6" s="975"/>
      <c r="Q6" s="975"/>
      <c r="R6" s="975"/>
      <c r="S6" s="975"/>
      <c r="T6" s="975"/>
      <c r="U6" s="975"/>
      <c r="V6" s="975"/>
      <c r="W6" s="975"/>
      <c r="X6" s="975"/>
      <c r="Y6" s="119"/>
      <c r="Z6" s="119"/>
      <c r="AA6" s="119"/>
      <c r="AB6" s="119"/>
      <c r="AC6" s="119"/>
    </row>
    <row r="7" spans="2:29" ht="18.75" customHeight="1">
      <c r="B7" s="119"/>
      <c r="C7" s="119"/>
      <c r="D7" s="119"/>
      <c r="E7" s="119"/>
      <c r="F7" s="119"/>
      <c r="G7" s="119"/>
      <c r="H7" s="119"/>
      <c r="I7" s="119"/>
      <c r="J7" s="119"/>
      <c r="K7" s="119"/>
      <c r="L7" s="119"/>
      <c r="M7" s="119"/>
      <c r="N7" s="119"/>
      <c r="O7" s="976" t="s">
        <v>346</v>
      </c>
      <c r="P7" s="976"/>
      <c r="Q7" s="119"/>
      <c r="R7" s="980" t="str">
        <f>'入力'!B5</f>
        <v>△△　△△</v>
      </c>
      <c r="S7" s="976"/>
      <c r="T7" s="976"/>
      <c r="U7" s="976"/>
      <c r="V7" s="976"/>
      <c r="W7" s="976"/>
      <c r="X7" s="976"/>
      <c r="Y7" s="976"/>
      <c r="Z7" s="976"/>
      <c r="AA7" s="119"/>
      <c r="AB7" s="120" t="s">
        <v>214</v>
      </c>
      <c r="AC7" s="119"/>
    </row>
    <row r="8" spans="2:29" ht="18.75" customHeight="1">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row>
    <row r="9" spans="2:29" ht="18.75" customHeight="1">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row>
    <row r="10" spans="2:29" ht="18.75" customHeight="1">
      <c r="B10" s="119"/>
      <c r="C10" s="976" t="s">
        <v>650</v>
      </c>
      <c r="D10" s="976"/>
      <c r="E10" s="976"/>
      <c r="F10" s="976"/>
      <c r="G10" s="976"/>
      <c r="H10" s="976"/>
      <c r="I10" s="976"/>
      <c r="J10" s="976"/>
      <c r="K10" s="976"/>
      <c r="L10" s="976"/>
      <c r="M10" s="976"/>
      <c r="N10" s="976"/>
      <c r="O10" s="976"/>
      <c r="P10" s="976"/>
      <c r="Q10" s="976"/>
      <c r="R10" s="976"/>
      <c r="S10" s="976"/>
      <c r="T10" s="976"/>
      <c r="U10" s="976"/>
      <c r="V10" s="976"/>
      <c r="W10" s="976"/>
      <c r="X10" s="976"/>
      <c r="Y10" s="976"/>
      <c r="Z10" s="976"/>
      <c r="AA10" s="976"/>
      <c r="AB10" s="976"/>
      <c r="AC10" s="119"/>
    </row>
    <row r="11" spans="2:29" ht="18.75" customHeight="1">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row>
    <row r="12" spans="2:29" ht="18.75" customHeight="1">
      <c r="B12" s="119"/>
      <c r="C12" s="974" t="s">
        <v>651</v>
      </c>
      <c r="D12" s="974"/>
      <c r="E12" s="974"/>
      <c r="F12" s="974"/>
      <c r="G12" s="974"/>
      <c r="H12" s="974"/>
      <c r="I12" s="974"/>
      <c r="J12" s="974"/>
      <c r="K12" s="974"/>
      <c r="L12" s="974"/>
      <c r="M12" s="974"/>
      <c r="N12" s="974"/>
      <c r="O12" s="974"/>
      <c r="P12" s="974"/>
      <c r="Q12" s="974"/>
      <c r="R12" s="974"/>
      <c r="S12" s="974"/>
      <c r="T12" s="974"/>
      <c r="U12" s="974"/>
      <c r="V12" s="974"/>
      <c r="W12" s="974"/>
      <c r="X12" s="974"/>
      <c r="Y12" s="974"/>
      <c r="Z12" s="974"/>
      <c r="AA12" s="974"/>
      <c r="AB12" s="974"/>
      <c r="AC12" s="119"/>
    </row>
    <row r="13" spans="2:29" ht="18.75" customHeight="1">
      <c r="B13" s="119"/>
      <c r="C13" s="974"/>
      <c r="D13" s="974"/>
      <c r="E13" s="974"/>
      <c r="F13" s="974"/>
      <c r="G13" s="974"/>
      <c r="H13" s="974"/>
      <c r="I13" s="974"/>
      <c r="J13" s="974"/>
      <c r="K13" s="974"/>
      <c r="L13" s="974"/>
      <c r="M13" s="974"/>
      <c r="N13" s="974"/>
      <c r="O13" s="974"/>
      <c r="P13" s="974"/>
      <c r="Q13" s="974"/>
      <c r="R13" s="974"/>
      <c r="S13" s="974"/>
      <c r="T13" s="974"/>
      <c r="U13" s="974"/>
      <c r="V13" s="974"/>
      <c r="W13" s="974"/>
      <c r="X13" s="974"/>
      <c r="Y13" s="974"/>
      <c r="Z13" s="974"/>
      <c r="AA13" s="974"/>
      <c r="AB13" s="974"/>
      <c r="AC13" s="119"/>
    </row>
    <row r="14" spans="2:29" ht="18.75" customHeight="1">
      <c r="B14" s="119"/>
      <c r="C14" s="975" t="s">
        <v>652</v>
      </c>
      <c r="D14" s="975"/>
      <c r="E14" s="975"/>
      <c r="F14" s="975"/>
      <c r="G14" s="975"/>
      <c r="H14" s="975"/>
      <c r="I14" s="975"/>
      <c r="J14" s="975"/>
      <c r="K14" s="975"/>
      <c r="L14" s="975"/>
      <c r="M14" s="975"/>
      <c r="N14" s="975"/>
      <c r="O14" s="975"/>
      <c r="P14" s="975"/>
      <c r="Q14" s="975"/>
      <c r="R14" s="975"/>
      <c r="S14" s="975"/>
      <c r="T14" s="975"/>
      <c r="U14" s="975"/>
      <c r="V14" s="975"/>
      <c r="W14" s="975"/>
      <c r="X14" s="975"/>
      <c r="Y14" s="975"/>
      <c r="Z14" s="975"/>
      <c r="AA14" s="975"/>
      <c r="AB14" s="975"/>
      <c r="AC14" s="119"/>
    </row>
    <row r="15" spans="2:29" ht="18.75" customHeight="1">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row>
    <row r="16" spans="2:29" ht="18.75" customHeight="1">
      <c r="B16" s="119"/>
      <c r="C16" s="976" t="s">
        <v>349</v>
      </c>
      <c r="D16" s="976"/>
      <c r="E16" s="976"/>
      <c r="F16" s="976"/>
      <c r="G16" s="976"/>
      <c r="H16" s="976"/>
      <c r="I16" s="976"/>
      <c r="J16" s="976"/>
      <c r="K16" s="976"/>
      <c r="L16" s="976"/>
      <c r="M16" s="976"/>
      <c r="N16" s="976"/>
      <c r="O16" s="976"/>
      <c r="P16" s="976"/>
      <c r="Q16" s="976"/>
      <c r="R16" s="976"/>
      <c r="S16" s="976"/>
      <c r="T16" s="976"/>
      <c r="U16" s="976"/>
      <c r="V16" s="976"/>
      <c r="W16" s="976"/>
      <c r="X16" s="976"/>
      <c r="Y16" s="976"/>
      <c r="Z16" s="976"/>
      <c r="AA16" s="976"/>
      <c r="AB16" s="976"/>
      <c r="AC16" s="119"/>
    </row>
    <row r="17" spans="2:29" ht="18.75" customHeight="1">
      <c r="B17" s="119"/>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9"/>
    </row>
    <row r="18" spans="2:29" ht="18.75" customHeight="1">
      <c r="B18" s="119"/>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9"/>
    </row>
    <row r="19" spans="2:29" ht="18.75" customHeight="1">
      <c r="B19" s="969" t="s">
        <v>653</v>
      </c>
      <c r="C19" s="970"/>
      <c r="D19" s="970"/>
      <c r="E19" s="970"/>
      <c r="F19" s="970"/>
      <c r="G19" s="969"/>
      <c r="H19" s="970"/>
      <c r="I19" s="970"/>
      <c r="J19" s="970"/>
      <c r="K19" s="970"/>
      <c r="L19" s="970"/>
      <c r="M19" s="970"/>
      <c r="N19" s="970"/>
      <c r="O19" s="970"/>
      <c r="P19" s="970"/>
      <c r="Q19" s="970"/>
      <c r="R19" s="970"/>
      <c r="S19" s="970" t="s">
        <v>539</v>
      </c>
      <c r="T19" s="971"/>
      <c r="U19" s="979"/>
      <c r="V19" s="970"/>
      <c r="W19" s="970"/>
      <c r="X19" s="970"/>
      <c r="Y19" s="970"/>
      <c r="Z19" s="970"/>
      <c r="AA19" s="970"/>
      <c r="AB19" s="970"/>
      <c r="AC19" s="121" t="s">
        <v>654</v>
      </c>
    </row>
    <row r="20" spans="2:29" ht="18.75" customHeight="1">
      <c r="B20" s="972" t="s">
        <v>655</v>
      </c>
      <c r="C20" s="962"/>
      <c r="D20" s="962"/>
      <c r="E20" s="962"/>
      <c r="F20" s="964"/>
      <c r="G20" s="972" t="s">
        <v>671</v>
      </c>
      <c r="H20" s="962"/>
      <c r="I20" s="962"/>
      <c r="J20" s="962"/>
      <c r="K20" s="962"/>
      <c r="L20" s="962"/>
      <c r="M20" s="962"/>
      <c r="N20" s="962"/>
      <c r="O20" s="962"/>
      <c r="P20" s="962"/>
      <c r="Q20" s="123" t="s">
        <v>672</v>
      </c>
      <c r="R20" s="962" t="s">
        <v>673</v>
      </c>
      <c r="S20" s="962"/>
      <c r="T20" s="962"/>
      <c r="U20" s="962"/>
      <c r="V20" s="962"/>
      <c r="W20" s="962"/>
      <c r="X20" s="962"/>
      <c r="Y20" s="962"/>
      <c r="Z20" s="962"/>
      <c r="AA20" s="962"/>
      <c r="AB20" s="962"/>
      <c r="AC20" s="124" t="s">
        <v>674</v>
      </c>
    </row>
    <row r="21" spans="2:29" ht="18.75" customHeight="1">
      <c r="B21" s="966" t="s">
        <v>656</v>
      </c>
      <c r="C21" s="967"/>
      <c r="D21" s="967"/>
      <c r="E21" s="967"/>
      <c r="F21" s="968"/>
      <c r="G21" s="966" t="s">
        <v>283</v>
      </c>
      <c r="H21" s="967"/>
      <c r="I21" s="967"/>
      <c r="J21" s="967"/>
      <c r="K21" s="967"/>
      <c r="L21" s="967"/>
      <c r="M21" s="967"/>
      <c r="N21" s="967"/>
      <c r="O21" s="125" t="s">
        <v>657</v>
      </c>
      <c r="P21" s="977"/>
      <c r="Q21" s="977"/>
      <c r="R21" s="977"/>
      <c r="S21" s="977"/>
      <c r="T21" s="977"/>
      <c r="U21" s="977"/>
      <c r="V21" s="977"/>
      <c r="W21" s="977"/>
      <c r="X21" s="977"/>
      <c r="Y21" s="977"/>
      <c r="Z21" s="977"/>
      <c r="AA21" s="977"/>
      <c r="AB21" s="977"/>
      <c r="AC21" s="978"/>
    </row>
    <row r="22" spans="2:29" ht="18.75" customHeight="1">
      <c r="B22" s="126"/>
      <c r="C22" s="127"/>
      <c r="D22" s="127"/>
      <c r="E22" s="127"/>
      <c r="F22" s="128"/>
      <c r="G22" s="126"/>
      <c r="H22" s="127"/>
      <c r="I22" s="127"/>
      <c r="J22" s="127"/>
      <c r="K22" s="127"/>
      <c r="L22" s="127"/>
      <c r="M22" s="127"/>
      <c r="N22" s="127"/>
      <c r="O22" s="127"/>
      <c r="P22" s="138"/>
      <c r="Q22" s="138"/>
      <c r="R22" s="138"/>
      <c r="S22" s="138"/>
      <c r="T22" s="138"/>
      <c r="U22" s="138"/>
      <c r="V22" s="138"/>
      <c r="W22" s="138"/>
      <c r="X22" s="138"/>
      <c r="Y22" s="138"/>
      <c r="Z22" s="138"/>
      <c r="AA22" s="138"/>
      <c r="AB22" s="138"/>
      <c r="AC22" s="139"/>
    </row>
    <row r="23" spans="2:29" ht="18.75" customHeight="1">
      <c r="B23" s="129"/>
      <c r="C23" s="130"/>
      <c r="D23" s="130"/>
      <c r="E23" s="130"/>
      <c r="F23" s="131"/>
      <c r="G23" s="129"/>
      <c r="H23" s="130"/>
      <c r="I23" s="130"/>
      <c r="J23" s="130"/>
      <c r="K23" s="130"/>
      <c r="L23" s="130"/>
      <c r="M23" s="130"/>
      <c r="N23" s="130"/>
      <c r="O23" s="130"/>
      <c r="P23" s="123"/>
      <c r="Q23" s="123"/>
      <c r="R23" s="123"/>
      <c r="S23" s="123"/>
      <c r="T23" s="123"/>
      <c r="U23" s="123"/>
      <c r="V23" s="123"/>
      <c r="W23" s="123"/>
      <c r="X23" s="123"/>
      <c r="Y23" s="123"/>
      <c r="Z23" s="123"/>
      <c r="AA23" s="123"/>
      <c r="AB23" s="123"/>
      <c r="AC23" s="124"/>
    </row>
    <row r="24" spans="2:29" ht="18.75" customHeight="1">
      <c r="B24" s="966" t="s">
        <v>658</v>
      </c>
      <c r="C24" s="967"/>
      <c r="D24" s="967"/>
      <c r="E24" s="967"/>
      <c r="F24" s="968"/>
      <c r="G24" s="132"/>
      <c r="H24" s="967" t="s">
        <v>659</v>
      </c>
      <c r="I24" s="967"/>
      <c r="J24" s="967"/>
      <c r="K24" s="967"/>
      <c r="L24" s="967"/>
      <c r="M24" s="967"/>
      <c r="N24" s="967"/>
      <c r="O24" s="967"/>
      <c r="P24" s="967"/>
      <c r="Q24" s="133"/>
      <c r="R24" s="133"/>
      <c r="S24" s="967" t="s">
        <v>660</v>
      </c>
      <c r="T24" s="967"/>
      <c r="U24" s="967"/>
      <c r="V24" s="967"/>
      <c r="W24" s="967"/>
      <c r="X24" s="967"/>
      <c r="Y24" s="967"/>
      <c r="Z24" s="967"/>
      <c r="AA24" s="967"/>
      <c r="AB24" s="967"/>
      <c r="AC24" s="134"/>
    </row>
    <row r="25" spans="2:29" ht="18.75" customHeight="1">
      <c r="B25" s="966" t="s">
        <v>662</v>
      </c>
      <c r="C25" s="967"/>
      <c r="D25" s="967"/>
      <c r="E25" s="967"/>
      <c r="F25" s="968"/>
      <c r="G25" s="132"/>
      <c r="H25" s="125"/>
      <c r="I25" s="125"/>
      <c r="J25" s="125"/>
      <c r="K25" s="125"/>
      <c r="L25" s="125"/>
      <c r="M25" s="125"/>
      <c r="N25" s="125"/>
      <c r="O25" s="125"/>
      <c r="P25" s="125"/>
      <c r="Q25" s="133"/>
      <c r="R25" s="133"/>
      <c r="S25" s="125"/>
      <c r="T25" s="125"/>
      <c r="U25" s="125"/>
      <c r="V25" s="125"/>
      <c r="W25" s="125"/>
      <c r="X25" s="125"/>
      <c r="Y25" s="125"/>
      <c r="Z25" s="125"/>
      <c r="AA25" s="125"/>
      <c r="AB25" s="125"/>
      <c r="AC25" s="134"/>
    </row>
    <row r="26" spans="2:29" ht="18.75" customHeight="1">
      <c r="B26" s="132"/>
      <c r="C26" s="133"/>
      <c r="D26" s="133"/>
      <c r="E26" s="133"/>
      <c r="F26" s="134"/>
      <c r="G26" s="132"/>
      <c r="H26" s="967" t="s">
        <v>661</v>
      </c>
      <c r="I26" s="967"/>
      <c r="J26" s="967"/>
      <c r="K26" s="967"/>
      <c r="L26" s="967"/>
      <c r="M26" s="967"/>
      <c r="N26" s="133"/>
      <c r="O26" s="133"/>
      <c r="P26" s="967" t="s">
        <v>239</v>
      </c>
      <c r="Q26" s="967"/>
      <c r="R26" s="967"/>
      <c r="S26" s="133" t="s">
        <v>675</v>
      </c>
      <c r="T26" s="967"/>
      <c r="U26" s="967"/>
      <c r="V26" s="967"/>
      <c r="W26" s="967"/>
      <c r="X26" s="967"/>
      <c r="Y26" s="967"/>
      <c r="Z26" s="967"/>
      <c r="AA26" s="967"/>
      <c r="AB26" s="967"/>
      <c r="AC26" s="134" t="s">
        <v>676</v>
      </c>
    </row>
    <row r="27" spans="2:29" ht="18.75" customHeight="1">
      <c r="B27" s="126"/>
      <c r="C27" s="127"/>
      <c r="D27" s="127"/>
      <c r="E27" s="127"/>
      <c r="F27" s="128"/>
      <c r="G27" s="126"/>
      <c r="H27" s="127"/>
      <c r="I27" s="127"/>
      <c r="J27" s="127"/>
      <c r="K27" s="127"/>
      <c r="L27" s="127"/>
      <c r="M27" s="127"/>
      <c r="N27" s="127"/>
      <c r="O27" s="127"/>
      <c r="P27" s="127"/>
      <c r="Q27" s="127"/>
      <c r="R27" s="127"/>
      <c r="S27" s="127"/>
      <c r="T27" s="127"/>
      <c r="U27" s="127"/>
      <c r="V27" s="127"/>
      <c r="W27" s="127"/>
      <c r="X27" s="127"/>
      <c r="Y27" s="127"/>
      <c r="Z27" s="127"/>
      <c r="AA27" s="127"/>
      <c r="AB27" s="127"/>
      <c r="AC27" s="128"/>
    </row>
    <row r="28" spans="2:29" ht="18.75" customHeight="1">
      <c r="B28" s="972" t="s">
        <v>663</v>
      </c>
      <c r="C28" s="962"/>
      <c r="D28" s="962"/>
      <c r="E28" s="962"/>
      <c r="F28" s="964"/>
      <c r="G28" s="129"/>
      <c r="H28" s="962" t="s">
        <v>284</v>
      </c>
      <c r="I28" s="962"/>
      <c r="J28" s="962"/>
      <c r="K28" s="962"/>
      <c r="L28" s="130"/>
      <c r="M28" s="962" t="s">
        <v>664</v>
      </c>
      <c r="N28" s="962"/>
      <c r="O28" s="962"/>
      <c r="P28" s="962"/>
      <c r="Q28" s="962"/>
      <c r="R28" s="130"/>
      <c r="S28" s="962" t="s">
        <v>239</v>
      </c>
      <c r="T28" s="962"/>
      <c r="U28" s="962"/>
      <c r="V28" s="962" t="s">
        <v>675</v>
      </c>
      <c r="W28" s="130"/>
      <c r="X28" s="130"/>
      <c r="Y28" s="130"/>
      <c r="Z28" s="130"/>
      <c r="AA28" s="130"/>
      <c r="AB28" s="130"/>
      <c r="AC28" s="964" t="s">
        <v>676</v>
      </c>
    </row>
    <row r="29" spans="2:29" ht="18.75" customHeight="1">
      <c r="B29" s="973" t="s">
        <v>662</v>
      </c>
      <c r="C29" s="963"/>
      <c r="D29" s="963"/>
      <c r="E29" s="963"/>
      <c r="F29" s="965"/>
      <c r="G29" s="126"/>
      <c r="H29" s="963"/>
      <c r="I29" s="963"/>
      <c r="J29" s="963"/>
      <c r="K29" s="963"/>
      <c r="L29" s="127"/>
      <c r="M29" s="963"/>
      <c r="N29" s="963"/>
      <c r="O29" s="963"/>
      <c r="P29" s="963"/>
      <c r="Q29" s="963"/>
      <c r="R29" s="127"/>
      <c r="S29" s="963"/>
      <c r="T29" s="963"/>
      <c r="U29" s="963"/>
      <c r="V29" s="963"/>
      <c r="W29" s="127"/>
      <c r="X29" s="127"/>
      <c r="Y29" s="127"/>
      <c r="Z29" s="127"/>
      <c r="AA29" s="127"/>
      <c r="AB29" s="127"/>
      <c r="AC29" s="965"/>
    </row>
    <row r="30" spans="2:29" ht="18.75" customHeight="1">
      <c r="B30" s="969" t="s">
        <v>665</v>
      </c>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1"/>
    </row>
    <row r="31" spans="2:29" ht="18.75" customHeight="1">
      <c r="B31" s="122"/>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4"/>
    </row>
    <row r="32" spans="2:29" ht="18.75" customHeight="1">
      <c r="B32" s="132"/>
      <c r="C32" s="133"/>
      <c r="D32" s="133">
        <v>1</v>
      </c>
      <c r="E32" s="133"/>
      <c r="F32" s="961" t="s">
        <v>666</v>
      </c>
      <c r="G32" s="961"/>
      <c r="H32" s="961"/>
      <c r="I32" s="961"/>
      <c r="J32" s="961"/>
      <c r="K32" s="961"/>
      <c r="L32" s="961"/>
      <c r="M32" s="961"/>
      <c r="N32" s="961"/>
      <c r="O32" s="961"/>
      <c r="P32" s="961"/>
      <c r="Q32" s="961"/>
      <c r="R32" s="961"/>
      <c r="S32" s="961"/>
      <c r="T32" s="961"/>
      <c r="U32" s="961"/>
      <c r="V32" s="961"/>
      <c r="W32" s="961"/>
      <c r="X32" s="961"/>
      <c r="Y32" s="961"/>
      <c r="Z32" s="961"/>
      <c r="AA32" s="961"/>
      <c r="AB32" s="133"/>
      <c r="AC32" s="134"/>
    </row>
    <row r="33" spans="2:29" ht="18.75" customHeight="1">
      <c r="B33" s="132"/>
      <c r="C33" s="133"/>
      <c r="D33" s="133"/>
      <c r="E33" s="133"/>
      <c r="F33" s="135"/>
      <c r="G33" s="135"/>
      <c r="H33" s="135"/>
      <c r="I33" s="135"/>
      <c r="J33" s="135"/>
      <c r="K33" s="135"/>
      <c r="L33" s="135"/>
      <c r="M33" s="135"/>
      <c r="N33" s="135"/>
      <c r="O33" s="135"/>
      <c r="P33" s="135"/>
      <c r="Q33" s="135"/>
      <c r="R33" s="135"/>
      <c r="S33" s="135"/>
      <c r="T33" s="135"/>
      <c r="U33" s="135"/>
      <c r="V33" s="135"/>
      <c r="W33" s="135"/>
      <c r="X33" s="135"/>
      <c r="Y33" s="135"/>
      <c r="Z33" s="135"/>
      <c r="AA33" s="135"/>
      <c r="AB33" s="133"/>
      <c r="AC33" s="134"/>
    </row>
    <row r="34" spans="2:29" ht="18.75" customHeight="1">
      <c r="B34" s="132"/>
      <c r="C34" s="133"/>
      <c r="D34" s="133">
        <v>2</v>
      </c>
      <c r="E34" s="133"/>
      <c r="F34" s="961" t="s">
        <v>667</v>
      </c>
      <c r="G34" s="961"/>
      <c r="H34" s="961"/>
      <c r="I34" s="961"/>
      <c r="J34" s="961"/>
      <c r="K34" s="961"/>
      <c r="L34" s="961"/>
      <c r="M34" s="961"/>
      <c r="N34" s="961"/>
      <c r="O34" s="961"/>
      <c r="P34" s="961"/>
      <c r="Q34" s="961"/>
      <c r="R34" s="961"/>
      <c r="S34" s="961"/>
      <c r="T34" s="961"/>
      <c r="U34" s="961"/>
      <c r="V34" s="961"/>
      <c r="W34" s="961"/>
      <c r="X34" s="961"/>
      <c r="Y34" s="961"/>
      <c r="Z34" s="961"/>
      <c r="AA34" s="961"/>
      <c r="AB34" s="133"/>
      <c r="AC34" s="134"/>
    </row>
    <row r="35" spans="2:29" ht="18.75" customHeight="1">
      <c r="B35" s="132"/>
      <c r="C35" s="133"/>
      <c r="D35" s="133"/>
      <c r="E35" s="133"/>
      <c r="F35" s="135"/>
      <c r="G35" s="135"/>
      <c r="H35" s="135"/>
      <c r="I35" s="135"/>
      <c r="J35" s="135"/>
      <c r="K35" s="135"/>
      <c r="L35" s="135"/>
      <c r="M35" s="135"/>
      <c r="N35" s="135"/>
      <c r="O35" s="135"/>
      <c r="P35" s="135"/>
      <c r="Q35" s="135"/>
      <c r="R35" s="135"/>
      <c r="S35" s="135"/>
      <c r="T35" s="135"/>
      <c r="U35" s="135"/>
      <c r="V35" s="135"/>
      <c r="W35" s="135"/>
      <c r="X35" s="135"/>
      <c r="Y35" s="135"/>
      <c r="Z35" s="135"/>
      <c r="AA35" s="135"/>
      <c r="AB35" s="133"/>
      <c r="AC35" s="134"/>
    </row>
    <row r="36" spans="2:29" ht="18.75" customHeight="1">
      <c r="B36" s="132"/>
      <c r="C36" s="133"/>
      <c r="D36" s="133">
        <v>3</v>
      </c>
      <c r="E36" s="133"/>
      <c r="F36" s="961" t="s">
        <v>668</v>
      </c>
      <c r="G36" s="961"/>
      <c r="H36" s="961"/>
      <c r="I36" s="961"/>
      <c r="J36" s="961"/>
      <c r="K36" s="961"/>
      <c r="L36" s="961"/>
      <c r="M36" s="961"/>
      <c r="N36" s="961"/>
      <c r="O36" s="961"/>
      <c r="P36" s="961"/>
      <c r="Q36" s="961"/>
      <c r="R36" s="961"/>
      <c r="S36" s="961"/>
      <c r="T36" s="961"/>
      <c r="U36" s="961"/>
      <c r="V36" s="961"/>
      <c r="W36" s="961"/>
      <c r="X36" s="961"/>
      <c r="Y36" s="961"/>
      <c r="Z36" s="961"/>
      <c r="AA36" s="961"/>
      <c r="AB36" s="133"/>
      <c r="AC36" s="134"/>
    </row>
    <row r="37" spans="2:29" ht="18.75" customHeight="1">
      <c r="B37" s="132"/>
      <c r="C37" s="133"/>
      <c r="D37" s="133"/>
      <c r="E37" s="133"/>
      <c r="F37" s="135"/>
      <c r="G37" s="135"/>
      <c r="H37" s="135"/>
      <c r="I37" s="135"/>
      <c r="J37" s="135"/>
      <c r="K37" s="135"/>
      <c r="L37" s="135"/>
      <c r="M37" s="135"/>
      <c r="N37" s="135"/>
      <c r="O37" s="135"/>
      <c r="P37" s="135"/>
      <c r="Q37" s="135"/>
      <c r="R37" s="135"/>
      <c r="S37" s="135"/>
      <c r="T37" s="135"/>
      <c r="U37" s="135"/>
      <c r="V37" s="135"/>
      <c r="W37" s="135"/>
      <c r="X37" s="135"/>
      <c r="Y37" s="135"/>
      <c r="Z37" s="135"/>
      <c r="AA37" s="135"/>
      <c r="AB37" s="133"/>
      <c r="AC37" s="134"/>
    </row>
    <row r="38" spans="2:29" ht="18.75" customHeight="1">
      <c r="B38" s="132"/>
      <c r="C38" s="133"/>
      <c r="D38" s="133">
        <v>4</v>
      </c>
      <c r="E38" s="133"/>
      <c r="F38" s="961" t="s">
        <v>669</v>
      </c>
      <c r="G38" s="961"/>
      <c r="H38" s="961"/>
      <c r="I38" s="961"/>
      <c r="J38" s="961"/>
      <c r="K38" s="961"/>
      <c r="L38" s="961"/>
      <c r="M38" s="961"/>
      <c r="N38" s="961"/>
      <c r="O38" s="961"/>
      <c r="P38" s="961"/>
      <c r="Q38" s="961"/>
      <c r="R38" s="961"/>
      <c r="S38" s="961"/>
      <c r="T38" s="961"/>
      <c r="U38" s="961"/>
      <c r="V38" s="961"/>
      <c r="W38" s="961"/>
      <c r="X38" s="961"/>
      <c r="Y38" s="961"/>
      <c r="Z38" s="961"/>
      <c r="AA38" s="961"/>
      <c r="AB38" s="133"/>
      <c r="AC38" s="134"/>
    </row>
    <row r="39" spans="2:29" ht="18.75" customHeight="1">
      <c r="B39" s="132"/>
      <c r="C39" s="133"/>
      <c r="D39" s="133"/>
      <c r="E39" s="133"/>
      <c r="F39" s="135"/>
      <c r="G39" s="135"/>
      <c r="H39" s="135"/>
      <c r="I39" s="135"/>
      <c r="J39" s="135"/>
      <c r="K39" s="135"/>
      <c r="L39" s="135"/>
      <c r="M39" s="135"/>
      <c r="N39" s="135"/>
      <c r="O39" s="135"/>
      <c r="P39" s="135"/>
      <c r="Q39" s="135"/>
      <c r="R39" s="135"/>
      <c r="S39" s="135"/>
      <c r="T39" s="135"/>
      <c r="U39" s="135"/>
      <c r="V39" s="135"/>
      <c r="W39" s="135"/>
      <c r="X39" s="135"/>
      <c r="Y39" s="135"/>
      <c r="Z39" s="135"/>
      <c r="AA39" s="135"/>
      <c r="AB39" s="133"/>
      <c r="AC39" s="134"/>
    </row>
    <row r="40" spans="2:29" ht="18.75" customHeight="1">
      <c r="B40" s="132"/>
      <c r="C40" s="133"/>
      <c r="D40" s="133">
        <v>5</v>
      </c>
      <c r="E40" s="133"/>
      <c r="F40" s="961" t="s">
        <v>670</v>
      </c>
      <c r="G40" s="961"/>
      <c r="H40" s="961"/>
      <c r="I40" s="961"/>
      <c r="J40" s="961"/>
      <c r="K40" s="961"/>
      <c r="L40" s="961"/>
      <c r="M40" s="961"/>
      <c r="N40" s="961"/>
      <c r="O40" s="961"/>
      <c r="P40" s="961"/>
      <c r="Q40" s="961"/>
      <c r="R40" s="961"/>
      <c r="S40" s="961"/>
      <c r="T40" s="961"/>
      <c r="U40" s="961"/>
      <c r="V40" s="961"/>
      <c r="W40" s="961"/>
      <c r="X40" s="961"/>
      <c r="Y40" s="961"/>
      <c r="Z40" s="961"/>
      <c r="AA40" s="961"/>
      <c r="AB40" s="133"/>
      <c r="AC40" s="134"/>
    </row>
    <row r="41" spans="2:29" ht="18.75" customHeight="1">
      <c r="B41" s="132"/>
      <c r="C41" s="133"/>
      <c r="D41" s="133"/>
      <c r="E41" s="133"/>
      <c r="F41" s="135"/>
      <c r="G41" s="135"/>
      <c r="H41" s="135"/>
      <c r="I41" s="135"/>
      <c r="J41" s="135"/>
      <c r="K41" s="135"/>
      <c r="L41" s="135"/>
      <c r="M41" s="135"/>
      <c r="N41" s="135"/>
      <c r="O41" s="135"/>
      <c r="P41" s="135"/>
      <c r="Q41" s="135"/>
      <c r="R41" s="135"/>
      <c r="S41" s="135"/>
      <c r="T41" s="135"/>
      <c r="U41" s="135"/>
      <c r="V41" s="135"/>
      <c r="W41" s="135"/>
      <c r="X41" s="135"/>
      <c r="Y41" s="135"/>
      <c r="Z41" s="135"/>
      <c r="AA41" s="135"/>
      <c r="AB41" s="133"/>
      <c r="AC41" s="134"/>
    </row>
    <row r="42" spans="2:29" ht="18.75" customHeight="1">
      <c r="B42" s="132"/>
      <c r="C42" s="133"/>
      <c r="D42" s="133">
        <v>6</v>
      </c>
      <c r="E42" s="133"/>
      <c r="F42" s="961" t="s">
        <v>239</v>
      </c>
      <c r="G42" s="961"/>
      <c r="H42" s="961"/>
      <c r="I42" s="133" t="s">
        <v>675</v>
      </c>
      <c r="J42" s="133"/>
      <c r="K42" s="133"/>
      <c r="L42" s="133"/>
      <c r="M42" s="133"/>
      <c r="N42" s="133"/>
      <c r="O42" s="133"/>
      <c r="P42" s="133"/>
      <c r="Q42" s="133"/>
      <c r="R42" s="133"/>
      <c r="S42" s="133"/>
      <c r="T42" s="133"/>
      <c r="U42" s="133"/>
      <c r="V42" s="133"/>
      <c r="W42" s="133"/>
      <c r="X42" s="133"/>
      <c r="Y42" s="133"/>
      <c r="Z42" s="133"/>
      <c r="AA42" s="133" t="s">
        <v>676</v>
      </c>
      <c r="AB42" s="133"/>
      <c r="AC42" s="134"/>
    </row>
    <row r="43" spans="2:29" ht="18.75" customHeight="1">
      <c r="B43" s="126"/>
      <c r="C43" s="127"/>
      <c r="D43" s="127"/>
      <c r="E43" s="127"/>
      <c r="F43" s="137"/>
      <c r="G43" s="137"/>
      <c r="H43" s="137"/>
      <c r="I43" s="127"/>
      <c r="J43" s="127"/>
      <c r="K43" s="127"/>
      <c r="L43" s="127"/>
      <c r="M43" s="127"/>
      <c r="N43" s="127"/>
      <c r="O43" s="127"/>
      <c r="P43" s="127"/>
      <c r="Q43" s="127"/>
      <c r="R43" s="127"/>
      <c r="S43" s="127"/>
      <c r="T43" s="127"/>
      <c r="U43" s="127"/>
      <c r="V43" s="127"/>
      <c r="W43" s="127"/>
      <c r="X43" s="127"/>
      <c r="Y43" s="127"/>
      <c r="Z43" s="127"/>
      <c r="AA43" s="127"/>
      <c r="AB43" s="127"/>
      <c r="AC43" s="128"/>
    </row>
  </sheetData>
  <sheetProtection/>
  <mergeCells count="45">
    <mergeCell ref="O7:P7"/>
    <mergeCell ref="R7:Z7"/>
    <mergeCell ref="C10:AB10"/>
    <mergeCell ref="B2:AC2"/>
    <mergeCell ref="B3:M3"/>
    <mergeCell ref="N5:Q5"/>
    <mergeCell ref="N6:X6"/>
    <mergeCell ref="B21:F21"/>
    <mergeCell ref="U19:AB19"/>
    <mergeCell ref="S19:T19"/>
    <mergeCell ref="G19:R19"/>
    <mergeCell ref="B19:F19"/>
    <mergeCell ref="I20:P20"/>
    <mergeCell ref="K21:N21"/>
    <mergeCell ref="G21:J21"/>
    <mergeCell ref="C12:AB13"/>
    <mergeCell ref="C14:AB14"/>
    <mergeCell ref="C16:AB16"/>
    <mergeCell ref="T26:AB26"/>
    <mergeCell ref="B25:F25"/>
    <mergeCell ref="T20:AB20"/>
    <mergeCell ref="R20:S20"/>
    <mergeCell ref="G20:H20"/>
    <mergeCell ref="P21:AC21"/>
    <mergeCell ref="B20:F20"/>
    <mergeCell ref="B24:F24"/>
    <mergeCell ref="H24:P24"/>
    <mergeCell ref="S24:AB24"/>
    <mergeCell ref="H26:M26"/>
    <mergeCell ref="P26:R26"/>
    <mergeCell ref="B30:AC30"/>
    <mergeCell ref="B28:F28"/>
    <mergeCell ref="B29:F29"/>
    <mergeCell ref="H28:K29"/>
    <mergeCell ref="M28:Q29"/>
    <mergeCell ref="AE2:AH2"/>
    <mergeCell ref="F34:AA34"/>
    <mergeCell ref="F40:AA40"/>
    <mergeCell ref="F42:H42"/>
    <mergeCell ref="F38:AA38"/>
    <mergeCell ref="F36:AA36"/>
    <mergeCell ref="F32:AA32"/>
    <mergeCell ref="S28:U29"/>
    <mergeCell ref="V28:V29"/>
    <mergeCell ref="AC28:AC29"/>
  </mergeCells>
  <hyperlinks>
    <hyperlink ref="AE2:AH2" location="はじめに!A1" display="「はじめに」シートに戻る"/>
  </hyperlinks>
  <printOptions horizontalCentered="1" verticalCentered="1"/>
  <pageMargins left="0.7874015748031497" right="0.7874015748031497" top="0.984251968503937" bottom="0.984251968503937" header="0.5118110236220472" footer="0.5118110236220472"/>
  <pageSetup horizontalDpi="600" verticalDpi="600" orientation="portrait" paperSize="9" scale="97" r:id="rId2"/>
  <drawing r:id="rId1"/>
</worksheet>
</file>

<file path=xl/worksheets/sheet14.xml><?xml version="1.0" encoding="utf-8"?>
<worksheet xmlns="http://schemas.openxmlformats.org/spreadsheetml/2006/main" xmlns:r="http://schemas.openxmlformats.org/officeDocument/2006/relationships">
  <dimension ref="B2:AK42"/>
  <sheetViews>
    <sheetView showRowColHeaders="0" showOutlineSymbols="0" zoomScalePageLayoutView="0" workbookViewId="0" topLeftCell="A13">
      <selection activeCell="U2" sqref="U2:AB2"/>
    </sheetView>
  </sheetViews>
  <sheetFormatPr defaultColWidth="3.125" defaultRowHeight="18.75" customHeight="1"/>
  <cols>
    <col min="1" max="1" width="2.50390625" style="116" customWidth="1"/>
    <col min="2" max="29" width="3.125" style="116" customWidth="1"/>
    <col min="30" max="33" width="4.75390625" style="117" customWidth="1"/>
    <col min="34" max="37" width="3.125" style="117" customWidth="1"/>
    <col min="38" max="16384" width="3.125" style="116" customWidth="1"/>
  </cols>
  <sheetData>
    <row r="2" spans="2:37" ht="18.75" customHeight="1">
      <c r="B2" s="253"/>
      <c r="C2" s="253"/>
      <c r="D2" s="253"/>
      <c r="E2" s="253"/>
      <c r="F2" s="253"/>
      <c r="G2" s="253"/>
      <c r="H2" s="253"/>
      <c r="I2" s="253"/>
      <c r="J2" s="253"/>
      <c r="K2" s="253"/>
      <c r="L2" s="253"/>
      <c r="M2" s="253"/>
      <c r="N2" s="253"/>
      <c r="O2" s="253"/>
      <c r="P2" s="253"/>
      <c r="Q2" s="253"/>
      <c r="R2" s="253"/>
      <c r="S2" s="253"/>
      <c r="T2" s="253"/>
      <c r="U2" s="1031">
        <f ca="1">TODAY()</f>
        <v>41653</v>
      </c>
      <c r="V2" s="1031"/>
      <c r="W2" s="1031"/>
      <c r="X2" s="1031"/>
      <c r="Y2" s="1031"/>
      <c r="Z2" s="1031"/>
      <c r="AA2" s="1031"/>
      <c r="AB2" s="1031"/>
      <c r="AC2" s="116" t="s">
        <v>638</v>
      </c>
      <c r="AD2" s="983" t="s">
        <v>639</v>
      </c>
      <c r="AE2" s="983"/>
      <c r="AF2" s="983"/>
      <c r="AG2" s="983"/>
      <c r="AH2" s="983"/>
      <c r="AI2" s="983"/>
      <c r="AJ2" s="983"/>
      <c r="AK2" s="983"/>
    </row>
    <row r="3" spans="2:37" ht="18.75" customHeight="1">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D3" s="983"/>
      <c r="AE3" s="983"/>
      <c r="AF3" s="983"/>
      <c r="AG3" s="983"/>
      <c r="AH3" s="983"/>
      <c r="AI3" s="983"/>
      <c r="AJ3" s="983"/>
      <c r="AK3" s="983"/>
    </row>
    <row r="4" spans="2:28" ht="18.75" customHeight="1">
      <c r="B4" s="253"/>
      <c r="C4" s="1032" t="str">
        <f>'入力'!B19</f>
        <v>仙台市教育センター</v>
      </c>
      <c r="D4" s="1032"/>
      <c r="E4" s="1032"/>
      <c r="F4" s="1032"/>
      <c r="G4" s="1032"/>
      <c r="H4" s="1032"/>
      <c r="I4" s="1032"/>
      <c r="J4" s="1032"/>
      <c r="K4" s="253"/>
      <c r="L4" s="253"/>
      <c r="M4" s="253"/>
      <c r="N4" s="253"/>
      <c r="O4" s="253"/>
      <c r="P4" s="253"/>
      <c r="Q4" s="253"/>
      <c r="R4" s="253"/>
      <c r="S4" s="253"/>
      <c r="T4" s="253"/>
      <c r="U4" s="253"/>
      <c r="V4" s="253"/>
      <c r="W4" s="253"/>
      <c r="X4" s="253"/>
      <c r="Y4" s="253"/>
      <c r="Z4" s="253"/>
      <c r="AA4" s="253"/>
      <c r="AB4" s="253"/>
    </row>
    <row r="5" spans="2:28" ht="18.75" customHeight="1">
      <c r="B5" s="253"/>
      <c r="C5" s="1019">
        <f>'入力'!B20</f>
        <v>0</v>
      </c>
      <c r="D5" s="1019"/>
      <c r="E5" s="1019">
        <f>'入力'!B18</f>
        <v>0</v>
      </c>
      <c r="F5" s="1019"/>
      <c r="G5" s="1019"/>
      <c r="H5" s="1019"/>
      <c r="I5" s="1019"/>
      <c r="J5" s="1019"/>
      <c r="K5" s="253" t="s">
        <v>391</v>
      </c>
      <c r="L5" s="253"/>
      <c r="M5" s="253"/>
      <c r="N5" s="253"/>
      <c r="O5" s="253"/>
      <c r="P5" s="253"/>
      <c r="Q5" s="253"/>
      <c r="R5" s="253"/>
      <c r="S5" s="253"/>
      <c r="T5" s="253"/>
      <c r="U5" s="253"/>
      <c r="V5" s="253"/>
      <c r="W5" s="253"/>
      <c r="X5" s="253"/>
      <c r="Y5" s="253"/>
      <c r="Z5" s="253"/>
      <c r="AA5" s="253"/>
      <c r="AB5" s="253"/>
    </row>
    <row r="6" spans="2:37" ht="18.75" customHeight="1">
      <c r="B6" s="253"/>
      <c r="C6" s="253"/>
      <c r="D6" s="253"/>
      <c r="E6" s="253"/>
      <c r="F6" s="253"/>
      <c r="G6" s="253"/>
      <c r="H6" s="253"/>
      <c r="I6" s="253"/>
      <c r="J6" s="253"/>
      <c r="K6" s="253"/>
      <c r="L6" s="253"/>
      <c r="M6" s="253"/>
      <c r="N6" s="253"/>
      <c r="O6" s="253"/>
      <c r="P6" s="253"/>
      <c r="Q6" s="1019" t="s">
        <v>620</v>
      </c>
      <c r="R6" s="1019"/>
      <c r="S6" s="1019"/>
      <c r="T6" s="1029" t="str">
        <f>'入力'!B2</f>
        <v>仙台市立××小学校</v>
      </c>
      <c r="U6" s="1019"/>
      <c r="V6" s="1019"/>
      <c r="W6" s="1019"/>
      <c r="X6" s="1019"/>
      <c r="Y6" s="1019"/>
      <c r="Z6" s="1019"/>
      <c r="AA6" s="1019"/>
      <c r="AB6" s="253"/>
      <c r="AC6" s="116" t="s">
        <v>640</v>
      </c>
      <c r="AD6" s="983" t="s">
        <v>646</v>
      </c>
      <c r="AE6" s="983"/>
      <c r="AF6" s="983"/>
      <c r="AG6" s="983"/>
      <c r="AH6" s="983"/>
      <c r="AI6" s="983"/>
      <c r="AJ6" s="983"/>
      <c r="AK6" s="983"/>
    </row>
    <row r="7" spans="2:37" ht="18.75" customHeight="1">
      <c r="B7" s="253"/>
      <c r="C7" s="253"/>
      <c r="D7" s="253"/>
      <c r="E7" s="253"/>
      <c r="F7" s="253"/>
      <c r="G7" s="253"/>
      <c r="H7" s="253"/>
      <c r="I7" s="253"/>
      <c r="J7" s="253"/>
      <c r="K7" s="253"/>
      <c r="L7" s="253"/>
      <c r="M7" s="253"/>
      <c r="N7" s="253"/>
      <c r="O7" s="253"/>
      <c r="P7" s="253"/>
      <c r="Q7" s="253"/>
      <c r="R7" s="253"/>
      <c r="S7" s="253"/>
      <c r="T7" s="1019" t="str">
        <f>'入力'!A5</f>
        <v>校長</v>
      </c>
      <c r="U7" s="1019"/>
      <c r="V7" s="1019"/>
      <c r="W7" s="1029" t="str">
        <f>'入力'!B5</f>
        <v>△△　△△</v>
      </c>
      <c r="X7" s="1019"/>
      <c r="Y7" s="1019"/>
      <c r="Z7" s="1019"/>
      <c r="AA7" s="1019"/>
      <c r="AB7" s="253"/>
      <c r="AD7" s="983"/>
      <c r="AE7" s="983"/>
      <c r="AF7" s="983"/>
      <c r="AG7" s="983"/>
      <c r="AH7" s="983"/>
      <c r="AI7" s="983"/>
      <c r="AJ7" s="983"/>
      <c r="AK7" s="983"/>
    </row>
    <row r="8" spans="2:37" ht="18.75" customHeight="1">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D8" s="983"/>
      <c r="AE8" s="983"/>
      <c r="AF8" s="983"/>
      <c r="AG8" s="983"/>
      <c r="AH8" s="983"/>
      <c r="AI8" s="983"/>
      <c r="AJ8" s="983"/>
      <c r="AK8" s="983"/>
    </row>
    <row r="9" spans="2:28" ht="24">
      <c r="B9" s="1030" t="s">
        <v>621</v>
      </c>
      <c r="C9" s="1030"/>
      <c r="D9" s="1030"/>
      <c r="E9" s="1030"/>
      <c r="F9" s="1030"/>
      <c r="G9" s="1030"/>
      <c r="H9" s="1030"/>
      <c r="I9" s="1030"/>
      <c r="J9" s="1030"/>
      <c r="K9" s="1030"/>
      <c r="L9" s="1030"/>
      <c r="M9" s="1030"/>
      <c r="N9" s="1030"/>
      <c r="O9" s="1030"/>
      <c r="P9" s="1030"/>
      <c r="Q9" s="1030"/>
      <c r="R9" s="1030"/>
      <c r="S9" s="1030"/>
      <c r="T9" s="1030"/>
      <c r="U9" s="1030"/>
      <c r="V9" s="1030"/>
      <c r="W9" s="1030"/>
      <c r="X9" s="1030"/>
      <c r="Y9" s="1030"/>
      <c r="Z9" s="1030"/>
      <c r="AA9" s="1030"/>
      <c r="AB9" s="1030"/>
    </row>
    <row r="10" spans="2:28" ht="18.75" customHeight="1">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row>
    <row r="11" spans="2:28" ht="18.75" customHeight="1">
      <c r="B11" s="253"/>
      <c r="C11" s="974" t="s">
        <v>622</v>
      </c>
      <c r="D11" s="974"/>
      <c r="E11" s="974"/>
      <c r="F11" s="974"/>
      <c r="G11" s="974"/>
      <c r="H11" s="974"/>
      <c r="I11" s="974"/>
      <c r="J11" s="974"/>
      <c r="K11" s="974"/>
      <c r="L11" s="974"/>
      <c r="M11" s="974"/>
      <c r="N11" s="974"/>
      <c r="O11" s="974"/>
      <c r="P11" s="974"/>
      <c r="Q11" s="974"/>
      <c r="R11" s="974"/>
      <c r="S11" s="974"/>
      <c r="T11" s="974"/>
      <c r="U11" s="974"/>
      <c r="V11" s="974"/>
      <c r="W11" s="974"/>
      <c r="X11" s="974"/>
      <c r="Y11" s="974"/>
      <c r="Z11" s="974"/>
      <c r="AA11" s="974"/>
      <c r="AB11" s="253"/>
    </row>
    <row r="12" spans="2:33" ht="18.75" customHeight="1">
      <c r="B12" s="253"/>
      <c r="C12" s="974"/>
      <c r="D12" s="974"/>
      <c r="E12" s="974"/>
      <c r="F12" s="974"/>
      <c r="G12" s="974"/>
      <c r="H12" s="974"/>
      <c r="I12" s="974"/>
      <c r="J12" s="974"/>
      <c r="K12" s="974"/>
      <c r="L12" s="974"/>
      <c r="M12" s="974"/>
      <c r="N12" s="974"/>
      <c r="O12" s="974"/>
      <c r="P12" s="974"/>
      <c r="Q12" s="974"/>
      <c r="R12" s="974"/>
      <c r="S12" s="974"/>
      <c r="T12" s="974"/>
      <c r="U12" s="974"/>
      <c r="V12" s="974"/>
      <c r="W12" s="974"/>
      <c r="X12" s="974"/>
      <c r="Y12" s="974"/>
      <c r="Z12" s="974"/>
      <c r="AA12" s="974"/>
      <c r="AB12" s="253"/>
      <c r="AD12" s="497" t="s">
        <v>729</v>
      </c>
      <c r="AE12" s="497"/>
      <c r="AF12" s="497"/>
      <c r="AG12" s="497"/>
    </row>
    <row r="13" spans="2:28" ht="18.75" customHeight="1">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row>
    <row r="14" spans="2:28" ht="18.75" customHeight="1">
      <c r="B14" s="1019" t="s">
        <v>349</v>
      </c>
      <c r="C14" s="1019"/>
      <c r="D14" s="1019"/>
      <c r="E14" s="1019"/>
      <c r="F14" s="1019"/>
      <c r="G14" s="1019"/>
      <c r="H14" s="1019"/>
      <c r="I14" s="1019"/>
      <c r="J14" s="1019"/>
      <c r="K14" s="1019"/>
      <c r="L14" s="1019"/>
      <c r="M14" s="1019"/>
      <c r="N14" s="1019"/>
      <c r="O14" s="1019"/>
      <c r="P14" s="1019"/>
      <c r="Q14" s="1019"/>
      <c r="R14" s="1019"/>
      <c r="S14" s="1019"/>
      <c r="T14" s="1019"/>
      <c r="U14" s="1019"/>
      <c r="V14" s="1019"/>
      <c r="W14" s="1019"/>
      <c r="X14" s="1019"/>
      <c r="Y14" s="1019"/>
      <c r="Z14" s="1019"/>
      <c r="AA14" s="1019"/>
      <c r="AB14" s="1019"/>
    </row>
    <row r="15" spans="2:28" ht="18.75" customHeight="1">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row>
    <row r="16" spans="2:28" ht="18.75" customHeight="1">
      <c r="B16" s="986">
        <v>1</v>
      </c>
      <c r="C16" s="986" t="s">
        <v>623</v>
      </c>
      <c r="D16" s="986"/>
      <c r="E16" s="986"/>
      <c r="F16" s="986" t="s">
        <v>624</v>
      </c>
      <c r="G16" s="986"/>
      <c r="H16" s="986"/>
      <c r="I16" s="986"/>
      <c r="J16" s="986"/>
      <c r="K16" s="986"/>
      <c r="L16" s="986"/>
      <c r="M16" s="986"/>
      <c r="N16" s="986"/>
      <c r="O16" s="986"/>
      <c r="P16" s="986"/>
      <c r="Q16" s="986"/>
      <c r="R16" s="986" t="s">
        <v>625</v>
      </c>
      <c r="S16" s="986"/>
      <c r="T16" s="986"/>
      <c r="U16" s="986"/>
      <c r="V16" s="986"/>
      <c r="W16" s="986"/>
      <c r="X16" s="986"/>
      <c r="Y16" s="986"/>
      <c r="Z16" s="986"/>
      <c r="AA16" s="986"/>
      <c r="AB16" s="986"/>
    </row>
    <row r="17" spans="2:37" ht="18.75" customHeight="1">
      <c r="B17" s="986"/>
      <c r="C17" s="986"/>
      <c r="D17" s="986"/>
      <c r="E17" s="986"/>
      <c r="F17" s="390" t="s">
        <v>140</v>
      </c>
      <c r="G17" s="391"/>
      <c r="H17" s="391"/>
      <c r="I17" s="391"/>
      <c r="J17" s="391"/>
      <c r="K17" s="391"/>
      <c r="L17" s="391"/>
      <c r="M17" s="391"/>
      <c r="N17" s="391"/>
      <c r="O17" s="391"/>
      <c r="P17" s="391"/>
      <c r="Q17" s="392"/>
      <c r="R17" s="1026" t="s">
        <v>141</v>
      </c>
      <c r="S17" s="1027"/>
      <c r="T17" s="1027"/>
      <c r="U17" s="1027"/>
      <c r="V17" s="1027"/>
      <c r="W17" s="1027"/>
      <c r="X17" s="1027"/>
      <c r="Y17" s="1027"/>
      <c r="Z17" s="1027"/>
      <c r="AA17" s="1027"/>
      <c r="AB17" s="1028"/>
      <c r="AC17" s="116" t="s">
        <v>641</v>
      </c>
      <c r="AD17" s="983" t="s">
        <v>642</v>
      </c>
      <c r="AE17" s="983"/>
      <c r="AF17" s="983"/>
      <c r="AG17" s="983"/>
      <c r="AH17" s="983"/>
      <c r="AI17" s="983"/>
      <c r="AJ17" s="983"/>
      <c r="AK17" s="983"/>
    </row>
    <row r="18" spans="2:37" ht="18.75" customHeight="1">
      <c r="B18" s="986"/>
      <c r="C18" s="986"/>
      <c r="D18" s="986"/>
      <c r="E18" s="986"/>
      <c r="F18" s="393"/>
      <c r="G18" s="394"/>
      <c r="H18" s="394"/>
      <c r="I18" s="394"/>
      <c r="J18" s="394"/>
      <c r="K18" s="394"/>
      <c r="L18" s="394"/>
      <c r="M18" s="394"/>
      <c r="N18" s="394"/>
      <c r="O18" s="394"/>
      <c r="P18" s="394"/>
      <c r="Q18" s="395"/>
      <c r="R18" s="1023"/>
      <c r="S18" s="1024"/>
      <c r="T18" s="1024"/>
      <c r="U18" s="1024"/>
      <c r="V18" s="1024"/>
      <c r="W18" s="1024"/>
      <c r="X18" s="1024"/>
      <c r="Y18" s="1024"/>
      <c r="Z18" s="1024"/>
      <c r="AA18" s="1024"/>
      <c r="AB18" s="1025"/>
      <c r="AD18" s="983"/>
      <c r="AE18" s="983"/>
      <c r="AF18" s="983"/>
      <c r="AG18" s="983"/>
      <c r="AH18" s="983"/>
      <c r="AI18" s="983"/>
      <c r="AJ18" s="983"/>
      <c r="AK18" s="983"/>
    </row>
    <row r="19" spans="2:28" ht="18.75" customHeight="1">
      <c r="B19" s="986"/>
      <c r="C19" s="986"/>
      <c r="D19" s="986"/>
      <c r="E19" s="986"/>
      <c r="F19" s="396"/>
      <c r="G19" s="397"/>
      <c r="H19" s="397"/>
      <c r="I19" s="397"/>
      <c r="J19" s="397"/>
      <c r="K19" s="397"/>
      <c r="L19" s="397"/>
      <c r="M19" s="397"/>
      <c r="N19" s="397"/>
      <c r="O19" s="397"/>
      <c r="P19" s="397"/>
      <c r="Q19" s="398"/>
      <c r="R19" s="1020"/>
      <c r="S19" s="1021"/>
      <c r="T19" s="1021"/>
      <c r="U19" s="1021"/>
      <c r="V19" s="1021"/>
      <c r="W19" s="1021"/>
      <c r="X19" s="1021"/>
      <c r="Y19" s="1021"/>
      <c r="Z19" s="1021"/>
      <c r="AA19" s="1021"/>
      <c r="AB19" s="1022"/>
    </row>
    <row r="20" spans="2:37" ht="18.75" customHeight="1">
      <c r="B20" s="986">
        <v>2</v>
      </c>
      <c r="C20" s="986" t="s">
        <v>626</v>
      </c>
      <c r="D20" s="986"/>
      <c r="E20" s="986"/>
      <c r="F20" s="1000" t="s">
        <v>627</v>
      </c>
      <c r="G20" s="1001"/>
      <c r="H20" s="1001"/>
      <c r="I20" s="1017">
        <f>'入力'!B24</f>
        <v>41634</v>
      </c>
      <c r="J20" s="1018"/>
      <c r="K20" s="1018"/>
      <c r="L20" s="1018"/>
      <c r="M20" s="1018"/>
      <c r="N20" s="1018"/>
      <c r="O20" s="1018"/>
      <c r="P20" s="1018"/>
      <c r="Q20" s="1018"/>
      <c r="R20" s="1018"/>
      <c r="S20" s="1018"/>
      <c r="T20" s="1018"/>
      <c r="U20" s="1018"/>
      <c r="V20" s="1018"/>
      <c r="W20" s="998" t="s">
        <v>628</v>
      </c>
      <c r="X20" s="1016"/>
      <c r="Y20" s="1010">
        <f>I22-I20+1</f>
        <v>1</v>
      </c>
      <c r="Z20" s="1011"/>
      <c r="AA20" s="998" t="s">
        <v>332</v>
      </c>
      <c r="AB20" s="1003"/>
      <c r="AC20" s="116" t="s">
        <v>638</v>
      </c>
      <c r="AD20" s="983" t="s">
        <v>643</v>
      </c>
      <c r="AE20" s="983"/>
      <c r="AF20" s="983"/>
      <c r="AG20" s="983"/>
      <c r="AH20" s="983"/>
      <c r="AI20" s="983"/>
      <c r="AJ20" s="983"/>
      <c r="AK20" s="983"/>
    </row>
    <row r="21" spans="2:37" ht="18.75" customHeight="1">
      <c r="B21" s="986"/>
      <c r="C21" s="986"/>
      <c r="D21" s="986"/>
      <c r="E21" s="986"/>
      <c r="F21" s="989"/>
      <c r="G21" s="990"/>
      <c r="H21" s="990"/>
      <c r="I21" s="1004"/>
      <c r="J21" s="1005"/>
      <c r="K21" s="1005"/>
      <c r="L21" s="1005"/>
      <c r="M21" s="1005"/>
      <c r="N21" s="1005"/>
      <c r="O21" s="1005"/>
      <c r="P21" s="1005"/>
      <c r="Q21" s="1005"/>
      <c r="R21" s="1005"/>
      <c r="S21" s="1005"/>
      <c r="T21" s="1005"/>
      <c r="U21" s="1005"/>
      <c r="V21" s="1005"/>
      <c r="W21" s="987"/>
      <c r="X21" s="1008"/>
      <c r="Y21" s="1012"/>
      <c r="Z21" s="1013"/>
      <c r="AA21" s="987"/>
      <c r="AB21" s="995"/>
      <c r="AD21" s="983"/>
      <c r="AE21" s="983"/>
      <c r="AF21" s="983"/>
      <c r="AG21" s="983"/>
      <c r="AH21" s="983"/>
      <c r="AI21" s="983"/>
      <c r="AJ21" s="983"/>
      <c r="AK21" s="983"/>
    </row>
    <row r="22" spans="2:37" ht="18.75" customHeight="1">
      <c r="B22" s="986"/>
      <c r="C22" s="986"/>
      <c r="D22" s="986"/>
      <c r="E22" s="986"/>
      <c r="F22" s="989" t="s">
        <v>630</v>
      </c>
      <c r="G22" s="990"/>
      <c r="H22" s="990"/>
      <c r="I22" s="1004">
        <f>'入力'!B26</f>
        <v>41634</v>
      </c>
      <c r="J22" s="1005"/>
      <c r="K22" s="1005"/>
      <c r="L22" s="1005"/>
      <c r="M22" s="1005"/>
      <c r="N22" s="1005"/>
      <c r="O22" s="1005"/>
      <c r="P22" s="1005"/>
      <c r="Q22" s="1005"/>
      <c r="R22" s="1005"/>
      <c r="S22" s="1005"/>
      <c r="T22" s="1005"/>
      <c r="U22" s="1005"/>
      <c r="V22" s="1005"/>
      <c r="W22" s="987" t="s">
        <v>629</v>
      </c>
      <c r="X22" s="1008"/>
      <c r="Y22" s="1012"/>
      <c r="Z22" s="1013"/>
      <c r="AA22" s="987"/>
      <c r="AB22" s="995"/>
      <c r="AD22" s="983"/>
      <c r="AE22" s="983"/>
      <c r="AF22" s="983"/>
      <c r="AG22" s="983"/>
      <c r="AH22" s="983"/>
      <c r="AI22" s="983"/>
      <c r="AJ22" s="983"/>
      <c r="AK22" s="983"/>
    </row>
    <row r="23" spans="2:37" ht="18.75" customHeight="1">
      <c r="B23" s="986"/>
      <c r="C23" s="986"/>
      <c r="D23" s="986"/>
      <c r="E23" s="986"/>
      <c r="F23" s="991"/>
      <c r="G23" s="992"/>
      <c r="H23" s="992"/>
      <c r="I23" s="1006"/>
      <c r="J23" s="1007"/>
      <c r="K23" s="1007"/>
      <c r="L23" s="1007"/>
      <c r="M23" s="1007"/>
      <c r="N23" s="1007"/>
      <c r="O23" s="1007"/>
      <c r="P23" s="1007"/>
      <c r="Q23" s="1007"/>
      <c r="R23" s="1007"/>
      <c r="S23" s="1007"/>
      <c r="T23" s="1007"/>
      <c r="U23" s="1007"/>
      <c r="V23" s="1007"/>
      <c r="W23" s="988"/>
      <c r="X23" s="1009"/>
      <c r="Y23" s="1014"/>
      <c r="Z23" s="1015"/>
      <c r="AA23" s="988"/>
      <c r="AB23" s="996"/>
      <c r="AD23" s="983"/>
      <c r="AE23" s="983"/>
      <c r="AF23" s="983"/>
      <c r="AG23" s="983"/>
      <c r="AH23" s="983"/>
      <c r="AI23" s="983"/>
      <c r="AJ23" s="983"/>
      <c r="AK23" s="983"/>
    </row>
    <row r="24" spans="2:30" ht="18.75" customHeight="1">
      <c r="B24" s="986">
        <v>3</v>
      </c>
      <c r="C24" s="986" t="s">
        <v>631</v>
      </c>
      <c r="D24" s="986"/>
      <c r="E24" s="986"/>
      <c r="F24" s="1002" t="s">
        <v>142</v>
      </c>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116" t="s">
        <v>638</v>
      </c>
      <c r="AD24" s="117" t="s">
        <v>644</v>
      </c>
    </row>
    <row r="25" spans="2:28" ht="18.75" customHeight="1">
      <c r="B25" s="986"/>
      <c r="C25" s="986"/>
      <c r="D25" s="986"/>
      <c r="E25" s="986"/>
      <c r="F25" s="1002"/>
      <c r="G25" s="1002"/>
      <c r="H25" s="1002"/>
      <c r="I25" s="1002"/>
      <c r="J25" s="1002"/>
      <c r="K25" s="1002"/>
      <c r="L25" s="1002"/>
      <c r="M25" s="1002"/>
      <c r="N25" s="1002"/>
      <c r="O25" s="1002"/>
      <c r="P25" s="1002"/>
      <c r="Q25" s="1002"/>
      <c r="R25" s="1002"/>
      <c r="S25" s="1002"/>
      <c r="T25" s="1002"/>
      <c r="U25" s="1002"/>
      <c r="V25" s="1002"/>
      <c r="W25" s="1002"/>
      <c r="X25" s="1002"/>
      <c r="Y25" s="1002"/>
      <c r="Z25" s="1002"/>
      <c r="AA25" s="1002"/>
      <c r="AB25" s="1002"/>
    </row>
    <row r="26" spans="2:28" ht="18.75" customHeight="1">
      <c r="B26" s="986"/>
      <c r="C26" s="986"/>
      <c r="D26" s="986"/>
      <c r="E26" s="986"/>
      <c r="F26" s="1002"/>
      <c r="G26" s="1002"/>
      <c r="H26" s="1002"/>
      <c r="I26" s="1002"/>
      <c r="J26" s="1002"/>
      <c r="K26" s="1002"/>
      <c r="L26" s="1002"/>
      <c r="M26" s="1002"/>
      <c r="N26" s="1002"/>
      <c r="O26" s="1002"/>
      <c r="P26" s="1002"/>
      <c r="Q26" s="1002"/>
      <c r="R26" s="1002"/>
      <c r="S26" s="1002"/>
      <c r="T26" s="1002"/>
      <c r="U26" s="1002"/>
      <c r="V26" s="1002"/>
      <c r="W26" s="1002"/>
      <c r="X26" s="1002"/>
      <c r="Y26" s="1002"/>
      <c r="Z26" s="1002"/>
      <c r="AA26" s="1002"/>
      <c r="AB26" s="1002"/>
    </row>
    <row r="27" spans="2:28" ht="18.75" customHeight="1">
      <c r="B27" s="986"/>
      <c r="C27" s="986"/>
      <c r="D27" s="986"/>
      <c r="E27" s="986"/>
      <c r="F27" s="1002"/>
      <c r="G27" s="1002"/>
      <c r="H27" s="1002"/>
      <c r="I27" s="1002"/>
      <c r="J27" s="1002"/>
      <c r="K27" s="1002"/>
      <c r="L27" s="1002"/>
      <c r="M27" s="1002"/>
      <c r="N27" s="1002"/>
      <c r="O27" s="1002"/>
      <c r="P27" s="1002"/>
      <c r="Q27" s="1002"/>
      <c r="R27" s="1002"/>
      <c r="S27" s="1002"/>
      <c r="T27" s="1002"/>
      <c r="U27" s="1002"/>
      <c r="V27" s="1002"/>
      <c r="W27" s="1002"/>
      <c r="X27" s="1002"/>
      <c r="Y27" s="1002"/>
      <c r="Z27" s="1002"/>
      <c r="AA27" s="1002"/>
      <c r="AB27" s="1002"/>
    </row>
    <row r="28" spans="2:28" ht="18.75" customHeight="1">
      <c r="B28" s="986"/>
      <c r="C28" s="986"/>
      <c r="D28" s="986"/>
      <c r="E28" s="986"/>
      <c r="F28" s="1002"/>
      <c r="G28" s="1002"/>
      <c r="H28" s="1002"/>
      <c r="I28" s="1002"/>
      <c r="J28" s="1002"/>
      <c r="K28" s="1002"/>
      <c r="L28" s="1002"/>
      <c r="M28" s="1002"/>
      <c r="N28" s="1002"/>
      <c r="O28" s="1002"/>
      <c r="P28" s="1002"/>
      <c r="Q28" s="1002"/>
      <c r="R28" s="1002"/>
      <c r="S28" s="1002"/>
      <c r="T28" s="1002"/>
      <c r="U28" s="1002"/>
      <c r="V28" s="1002"/>
      <c r="W28" s="1002"/>
      <c r="X28" s="1002"/>
      <c r="Y28" s="1002"/>
      <c r="Z28" s="1002"/>
      <c r="AA28" s="1002"/>
      <c r="AB28" s="1002"/>
    </row>
    <row r="29" spans="2:28" ht="18.75" customHeight="1">
      <c r="B29" s="986"/>
      <c r="C29" s="986"/>
      <c r="D29" s="986"/>
      <c r="E29" s="986"/>
      <c r="F29" s="1002"/>
      <c r="G29" s="1002"/>
      <c r="H29" s="1002"/>
      <c r="I29" s="1002"/>
      <c r="J29" s="1002"/>
      <c r="K29" s="1002"/>
      <c r="L29" s="1002"/>
      <c r="M29" s="1002"/>
      <c r="N29" s="1002"/>
      <c r="O29" s="1002"/>
      <c r="P29" s="1002"/>
      <c r="Q29" s="1002"/>
      <c r="R29" s="1002"/>
      <c r="S29" s="1002"/>
      <c r="T29" s="1002"/>
      <c r="U29" s="1002"/>
      <c r="V29" s="1002"/>
      <c r="W29" s="1002"/>
      <c r="X29" s="1002"/>
      <c r="Y29" s="1002"/>
      <c r="Z29" s="1002"/>
      <c r="AA29" s="1002"/>
      <c r="AB29" s="1002"/>
    </row>
    <row r="30" spans="2:28" ht="18.75" customHeight="1">
      <c r="B30" s="986"/>
      <c r="C30" s="986"/>
      <c r="D30" s="986"/>
      <c r="E30" s="986"/>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1002"/>
    </row>
    <row r="31" spans="2:30" ht="18.75" customHeight="1">
      <c r="B31" s="986">
        <v>4</v>
      </c>
      <c r="C31" s="986" t="s">
        <v>632</v>
      </c>
      <c r="D31" s="986"/>
      <c r="E31" s="986"/>
      <c r="F31" s="1002" t="s">
        <v>647</v>
      </c>
      <c r="G31" s="1002"/>
      <c r="H31" s="1002"/>
      <c r="I31" s="1002"/>
      <c r="J31" s="1002"/>
      <c r="K31" s="1002"/>
      <c r="L31" s="1002"/>
      <c r="M31" s="1002"/>
      <c r="N31" s="1002"/>
      <c r="O31" s="1002"/>
      <c r="P31" s="1002"/>
      <c r="Q31" s="1002"/>
      <c r="R31" s="1002"/>
      <c r="S31" s="1002"/>
      <c r="T31" s="1002"/>
      <c r="U31" s="1002"/>
      <c r="V31" s="1002"/>
      <c r="W31" s="1002"/>
      <c r="X31" s="1002"/>
      <c r="Y31" s="1002"/>
      <c r="Z31" s="1002"/>
      <c r="AA31" s="1002"/>
      <c r="AB31" s="1002"/>
      <c r="AC31" s="116" t="s">
        <v>641</v>
      </c>
      <c r="AD31" s="117" t="s">
        <v>644</v>
      </c>
    </row>
    <row r="32" spans="2:28" ht="18.75" customHeight="1">
      <c r="B32" s="986"/>
      <c r="C32" s="986"/>
      <c r="D32" s="986"/>
      <c r="E32" s="986"/>
      <c r="F32" s="1002"/>
      <c r="G32" s="1002"/>
      <c r="H32" s="1002"/>
      <c r="I32" s="1002"/>
      <c r="J32" s="1002"/>
      <c r="K32" s="1002"/>
      <c r="L32" s="1002"/>
      <c r="M32" s="1002"/>
      <c r="N32" s="1002"/>
      <c r="O32" s="1002"/>
      <c r="P32" s="1002"/>
      <c r="Q32" s="1002"/>
      <c r="R32" s="1002"/>
      <c r="S32" s="1002"/>
      <c r="T32" s="1002"/>
      <c r="U32" s="1002"/>
      <c r="V32" s="1002"/>
      <c r="W32" s="1002"/>
      <c r="X32" s="1002"/>
      <c r="Y32" s="1002"/>
      <c r="Z32" s="1002"/>
      <c r="AA32" s="1002"/>
      <c r="AB32" s="1002"/>
    </row>
    <row r="33" spans="2:37" ht="18.75" customHeight="1">
      <c r="B33" s="986">
        <v>5</v>
      </c>
      <c r="C33" s="984" t="s">
        <v>633</v>
      </c>
      <c r="D33" s="984"/>
      <c r="E33" s="984"/>
      <c r="F33" s="1000" t="s">
        <v>634</v>
      </c>
      <c r="G33" s="1001"/>
      <c r="H33" s="997" t="str">
        <f>'入力'!B2</f>
        <v>仙台市立××小学校</v>
      </c>
      <c r="I33" s="998"/>
      <c r="J33" s="998"/>
      <c r="K33" s="998"/>
      <c r="L33" s="998"/>
      <c r="M33" s="998"/>
      <c r="N33" s="998"/>
      <c r="O33" s="998" t="s">
        <v>635</v>
      </c>
      <c r="P33" s="998"/>
      <c r="Q33" s="998" t="str">
        <f>'入力'!B10</f>
        <v>教諭</v>
      </c>
      <c r="R33" s="998"/>
      <c r="S33" s="998"/>
      <c r="T33" s="998" t="s">
        <v>636</v>
      </c>
      <c r="U33" s="998"/>
      <c r="V33" s="998" t="str">
        <f>'入力'!B11</f>
        <v>宮城太郎</v>
      </c>
      <c r="W33" s="998"/>
      <c r="X33" s="998"/>
      <c r="Y33" s="998"/>
      <c r="Z33" s="998"/>
      <c r="AA33" s="998"/>
      <c r="AB33" s="1003"/>
      <c r="AC33" s="116" t="s">
        <v>641</v>
      </c>
      <c r="AD33" s="983" t="s">
        <v>645</v>
      </c>
      <c r="AE33" s="983"/>
      <c r="AF33" s="983"/>
      <c r="AG33" s="983"/>
      <c r="AH33" s="983"/>
      <c r="AI33" s="983"/>
      <c r="AJ33" s="983"/>
      <c r="AK33" s="983"/>
    </row>
    <row r="34" spans="2:37" ht="18.75" customHeight="1">
      <c r="B34" s="986"/>
      <c r="C34" s="984"/>
      <c r="D34" s="984"/>
      <c r="E34" s="984"/>
      <c r="F34" s="989"/>
      <c r="G34" s="990"/>
      <c r="H34" s="999"/>
      <c r="I34" s="987"/>
      <c r="J34" s="987"/>
      <c r="K34" s="987"/>
      <c r="L34" s="987"/>
      <c r="M34" s="987"/>
      <c r="N34" s="987"/>
      <c r="O34" s="987"/>
      <c r="P34" s="987"/>
      <c r="Q34" s="987"/>
      <c r="R34" s="987"/>
      <c r="S34" s="987"/>
      <c r="T34" s="987"/>
      <c r="U34" s="987"/>
      <c r="V34" s="987"/>
      <c r="W34" s="987"/>
      <c r="X34" s="987"/>
      <c r="Y34" s="987"/>
      <c r="Z34" s="987"/>
      <c r="AA34" s="987"/>
      <c r="AB34" s="995"/>
      <c r="AD34" s="983"/>
      <c r="AE34" s="983"/>
      <c r="AF34" s="983"/>
      <c r="AG34" s="983"/>
      <c r="AH34" s="983"/>
      <c r="AI34" s="983"/>
      <c r="AJ34" s="983"/>
      <c r="AK34" s="983"/>
    </row>
    <row r="35" spans="2:37" ht="18.75" customHeight="1">
      <c r="B35" s="986"/>
      <c r="C35" s="984"/>
      <c r="D35" s="984"/>
      <c r="E35" s="984"/>
      <c r="F35" s="989" t="s">
        <v>637</v>
      </c>
      <c r="G35" s="990"/>
      <c r="H35" s="993" t="str">
        <f>'入力'!B2</f>
        <v>仙台市立××小学校</v>
      </c>
      <c r="I35" s="987"/>
      <c r="J35" s="987"/>
      <c r="K35" s="987"/>
      <c r="L35" s="987"/>
      <c r="M35" s="987"/>
      <c r="N35" s="987"/>
      <c r="O35" s="987" t="s">
        <v>635</v>
      </c>
      <c r="P35" s="987"/>
      <c r="Q35" s="987" t="str">
        <f>'入力'!B10</f>
        <v>教諭</v>
      </c>
      <c r="R35" s="987"/>
      <c r="S35" s="987"/>
      <c r="T35" s="987" t="s">
        <v>636</v>
      </c>
      <c r="U35" s="987"/>
      <c r="V35" s="987" t="str">
        <f>'入力'!B11</f>
        <v>宮城太郎</v>
      </c>
      <c r="W35" s="987"/>
      <c r="X35" s="987"/>
      <c r="Y35" s="987"/>
      <c r="Z35" s="987"/>
      <c r="AA35" s="987"/>
      <c r="AB35" s="995"/>
      <c r="AD35" s="983"/>
      <c r="AE35" s="983"/>
      <c r="AF35" s="983"/>
      <c r="AG35" s="983"/>
      <c r="AH35" s="983"/>
      <c r="AI35" s="983"/>
      <c r="AJ35" s="983"/>
      <c r="AK35" s="983"/>
    </row>
    <row r="36" spans="2:37" ht="18.75" customHeight="1">
      <c r="B36" s="986"/>
      <c r="C36" s="984"/>
      <c r="D36" s="984"/>
      <c r="E36" s="984"/>
      <c r="F36" s="991"/>
      <c r="G36" s="992"/>
      <c r="H36" s="994"/>
      <c r="I36" s="988"/>
      <c r="J36" s="988"/>
      <c r="K36" s="988"/>
      <c r="L36" s="988"/>
      <c r="M36" s="988"/>
      <c r="N36" s="988"/>
      <c r="O36" s="988"/>
      <c r="P36" s="988"/>
      <c r="Q36" s="988"/>
      <c r="R36" s="988"/>
      <c r="S36" s="988"/>
      <c r="T36" s="988"/>
      <c r="U36" s="988"/>
      <c r="V36" s="988"/>
      <c r="W36" s="988"/>
      <c r="X36" s="988"/>
      <c r="Y36" s="988"/>
      <c r="Z36" s="988"/>
      <c r="AA36" s="988"/>
      <c r="AB36" s="996"/>
      <c r="AD36" s="983"/>
      <c r="AE36" s="983"/>
      <c r="AF36" s="983"/>
      <c r="AG36" s="983"/>
      <c r="AH36" s="983"/>
      <c r="AI36" s="983"/>
      <c r="AJ36" s="983"/>
      <c r="AK36" s="983"/>
    </row>
    <row r="37" spans="2:30" ht="18.75" customHeight="1">
      <c r="B37" s="986">
        <v>6</v>
      </c>
      <c r="C37" s="986" t="s">
        <v>360</v>
      </c>
      <c r="D37" s="986"/>
      <c r="E37" s="986"/>
      <c r="F37" s="985"/>
      <c r="G37" s="985"/>
      <c r="H37" s="985"/>
      <c r="I37" s="985"/>
      <c r="J37" s="985"/>
      <c r="K37" s="985"/>
      <c r="L37" s="985"/>
      <c r="M37" s="985"/>
      <c r="N37" s="985"/>
      <c r="O37" s="985"/>
      <c r="P37" s="985"/>
      <c r="Q37" s="985"/>
      <c r="R37" s="985"/>
      <c r="S37" s="985"/>
      <c r="T37" s="985"/>
      <c r="U37" s="985"/>
      <c r="V37" s="985"/>
      <c r="W37" s="985"/>
      <c r="X37" s="985"/>
      <c r="Y37" s="985"/>
      <c r="Z37" s="985"/>
      <c r="AA37" s="985"/>
      <c r="AB37" s="985"/>
      <c r="AC37" s="116" t="s">
        <v>641</v>
      </c>
      <c r="AD37" s="117" t="s">
        <v>644</v>
      </c>
    </row>
    <row r="38" spans="2:28" ht="18.75" customHeight="1">
      <c r="B38" s="986"/>
      <c r="C38" s="986"/>
      <c r="D38" s="986"/>
      <c r="E38" s="986"/>
      <c r="F38" s="985"/>
      <c r="G38" s="985"/>
      <c r="H38" s="985"/>
      <c r="I38" s="985"/>
      <c r="J38" s="985"/>
      <c r="K38" s="985"/>
      <c r="L38" s="985"/>
      <c r="M38" s="985"/>
      <c r="N38" s="985"/>
      <c r="O38" s="985"/>
      <c r="P38" s="985"/>
      <c r="Q38" s="985"/>
      <c r="R38" s="985"/>
      <c r="S38" s="985"/>
      <c r="T38" s="985"/>
      <c r="U38" s="985"/>
      <c r="V38" s="985"/>
      <c r="W38" s="985"/>
      <c r="X38" s="985"/>
      <c r="Y38" s="985"/>
      <c r="Z38" s="985"/>
      <c r="AA38" s="985"/>
      <c r="AB38" s="985"/>
    </row>
    <row r="39" spans="2:28" ht="18.75" customHeight="1">
      <c r="B39" s="986"/>
      <c r="C39" s="986"/>
      <c r="D39" s="986"/>
      <c r="E39" s="986"/>
      <c r="F39" s="985"/>
      <c r="G39" s="985"/>
      <c r="H39" s="985"/>
      <c r="I39" s="985"/>
      <c r="J39" s="985"/>
      <c r="K39" s="985"/>
      <c r="L39" s="985"/>
      <c r="M39" s="985"/>
      <c r="N39" s="985"/>
      <c r="O39" s="985"/>
      <c r="P39" s="985"/>
      <c r="Q39" s="985"/>
      <c r="R39" s="985"/>
      <c r="S39" s="985"/>
      <c r="T39" s="985"/>
      <c r="U39" s="985"/>
      <c r="V39" s="985"/>
      <c r="W39" s="985"/>
      <c r="X39" s="985"/>
      <c r="Y39" s="985"/>
      <c r="Z39" s="985"/>
      <c r="AA39" s="985"/>
      <c r="AB39" s="985"/>
    </row>
    <row r="40" spans="2:28" ht="18.75" customHeight="1">
      <c r="B40" s="986"/>
      <c r="C40" s="986"/>
      <c r="D40" s="986"/>
      <c r="E40" s="986"/>
      <c r="F40" s="985"/>
      <c r="G40" s="985"/>
      <c r="H40" s="985"/>
      <c r="I40" s="985"/>
      <c r="J40" s="985"/>
      <c r="K40" s="985"/>
      <c r="L40" s="985"/>
      <c r="M40" s="985"/>
      <c r="N40" s="985"/>
      <c r="O40" s="985"/>
      <c r="P40" s="985"/>
      <c r="Q40" s="985"/>
      <c r="R40" s="985"/>
      <c r="S40" s="985"/>
      <c r="T40" s="985"/>
      <c r="U40" s="985"/>
      <c r="V40" s="985"/>
      <c r="W40" s="985"/>
      <c r="X40" s="985"/>
      <c r="Y40" s="985"/>
      <c r="Z40" s="985"/>
      <c r="AA40" s="985"/>
      <c r="AB40" s="985"/>
    </row>
    <row r="41" spans="2:28" ht="18.75" customHeight="1">
      <c r="B41" s="986"/>
      <c r="C41" s="986"/>
      <c r="D41" s="986"/>
      <c r="E41" s="986"/>
      <c r="F41" s="985"/>
      <c r="G41" s="985"/>
      <c r="H41" s="985"/>
      <c r="I41" s="985"/>
      <c r="J41" s="985"/>
      <c r="K41" s="985"/>
      <c r="L41" s="985"/>
      <c r="M41" s="985"/>
      <c r="N41" s="985"/>
      <c r="O41" s="985"/>
      <c r="P41" s="985"/>
      <c r="Q41" s="985"/>
      <c r="R41" s="985"/>
      <c r="S41" s="985"/>
      <c r="T41" s="985"/>
      <c r="U41" s="985"/>
      <c r="V41" s="985"/>
      <c r="W41" s="985"/>
      <c r="X41" s="985"/>
      <c r="Y41" s="985"/>
      <c r="Z41" s="985"/>
      <c r="AA41" s="985"/>
      <c r="AB41" s="985"/>
    </row>
    <row r="42" spans="2:28" ht="18.75" customHeight="1">
      <c r="B42" s="986"/>
      <c r="C42" s="986"/>
      <c r="D42" s="986"/>
      <c r="E42" s="986"/>
      <c r="F42" s="985"/>
      <c r="G42" s="985"/>
      <c r="H42" s="985"/>
      <c r="I42" s="985"/>
      <c r="J42" s="985"/>
      <c r="K42" s="985"/>
      <c r="L42" s="985"/>
      <c r="M42" s="985"/>
      <c r="N42" s="985"/>
      <c r="O42" s="985"/>
      <c r="P42" s="985"/>
      <c r="Q42" s="985"/>
      <c r="R42" s="985"/>
      <c r="S42" s="985"/>
      <c r="T42" s="985"/>
      <c r="U42" s="985"/>
      <c r="V42" s="985"/>
      <c r="W42" s="985"/>
      <c r="X42" s="985"/>
      <c r="Y42" s="985"/>
      <c r="Z42" s="985"/>
      <c r="AA42" s="985"/>
      <c r="AB42" s="985"/>
    </row>
  </sheetData>
  <sheetProtection/>
  <mergeCells count="57">
    <mergeCell ref="U2:AB2"/>
    <mergeCell ref="C4:J4"/>
    <mergeCell ref="Q6:S6"/>
    <mergeCell ref="T6:AA6"/>
    <mergeCell ref="C5:D5"/>
    <mergeCell ref="E5:J5"/>
    <mergeCell ref="R19:AB19"/>
    <mergeCell ref="R18:AB18"/>
    <mergeCell ref="R17:AB17"/>
    <mergeCell ref="T7:V7"/>
    <mergeCell ref="W7:AA7"/>
    <mergeCell ref="B9:AB9"/>
    <mergeCell ref="C11:AA12"/>
    <mergeCell ref="C31:E32"/>
    <mergeCell ref="B31:B32"/>
    <mergeCell ref="B20:B23"/>
    <mergeCell ref="C20:E23"/>
    <mergeCell ref="I20:V21"/>
    <mergeCell ref="B14:AB14"/>
    <mergeCell ref="F16:Q16"/>
    <mergeCell ref="R16:AB16"/>
    <mergeCell ref="C16:E19"/>
    <mergeCell ref="B16:B19"/>
    <mergeCell ref="F24:AB30"/>
    <mergeCell ref="B24:B30"/>
    <mergeCell ref="C24:E30"/>
    <mergeCell ref="F20:H21"/>
    <mergeCell ref="F22:H23"/>
    <mergeCell ref="I22:V23"/>
    <mergeCell ref="W22:X23"/>
    <mergeCell ref="Y20:Z23"/>
    <mergeCell ref="AA20:AB23"/>
    <mergeCell ref="W20:X21"/>
    <mergeCell ref="V35:AB36"/>
    <mergeCell ref="H33:N34"/>
    <mergeCell ref="F33:G34"/>
    <mergeCell ref="F31:AB32"/>
    <mergeCell ref="V33:AB34"/>
    <mergeCell ref="T33:U34"/>
    <mergeCell ref="Q33:S34"/>
    <mergeCell ref="O33:P34"/>
    <mergeCell ref="C33:E36"/>
    <mergeCell ref="F37:AB42"/>
    <mergeCell ref="C37:E42"/>
    <mergeCell ref="B37:B42"/>
    <mergeCell ref="O35:P36"/>
    <mergeCell ref="Q35:S36"/>
    <mergeCell ref="T35:U36"/>
    <mergeCell ref="B33:B36"/>
    <mergeCell ref="F35:G36"/>
    <mergeCell ref="H35:N36"/>
    <mergeCell ref="AD33:AK36"/>
    <mergeCell ref="AD2:AK3"/>
    <mergeCell ref="AD6:AK8"/>
    <mergeCell ref="AD17:AK18"/>
    <mergeCell ref="AD20:AK23"/>
    <mergeCell ref="AD12:AG12"/>
  </mergeCells>
  <hyperlinks>
    <hyperlink ref="AD12:AG12" location="はじめに!A1" display="「はじめに」シートに戻る"/>
  </hyperlink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I46"/>
  <sheetViews>
    <sheetView showRowColHeaders="0" showZeros="0" showOutlineSymbols="0" zoomScalePageLayoutView="0" workbookViewId="0" topLeftCell="A1">
      <selection activeCell="V2" sqref="V2:AC2"/>
    </sheetView>
  </sheetViews>
  <sheetFormatPr defaultColWidth="3.00390625" defaultRowHeight="15" customHeight="1"/>
  <cols>
    <col min="1" max="31" width="3.00390625" style="180" customWidth="1"/>
    <col min="32" max="35" width="5.375" style="180" customWidth="1"/>
    <col min="36" max="16384" width="3.00390625" style="180" customWidth="1"/>
  </cols>
  <sheetData>
    <row r="1" spans="1:29" ht="17.25" customHeight="1">
      <c r="A1" s="90"/>
      <c r="B1" s="90"/>
      <c r="C1" s="90"/>
      <c r="D1" s="90"/>
      <c r="E1" s="90"/>
      <c r="F1" s="90"/>
      <c r="G1" s="90"/>
      <c r="H1" s="90"/>
      <c r="I1" s="90"/>
      <c r="J1" s="90"/>
      <c r="K1" s="90"/>
      <c r="L1" s="90"/>
      <c r="M1" s="90"/>
      <c r="N1" s="90"/>
      <c r="O1" s="90"/>
      <c r="P1" s="90"/>
      <c r="Q1" s="90"/>
      <c r="R1" s="90"/>
      <c r="S1" s="90"/>
      <c r="T1" s="90"/>
      <c r="U1" s="90"/>
      <c r="V1" s="90" t="s">
        <v>61</v>
      </c>
      <c r="W1" s="90"/>
      <c r="X1" s="90"/>
      <c r="Y1" s="90" t="s">
        <v>421</v>
      </c>
      <c r="Z1" s="1054">
        <f>'入力'!B3</f>
        <v>0</v>
      </c>
      <c r="AA1" s="1054"/>
      <c r="AB1" s="1054"/>
      <c r="AC1" s="90" t="s">
        <v>342</v>
      </c>
    </row>
    <row r="2" spans="1:35" ht="17.25" customHeight="1">
      <c r="A2" s="90"/>
      <c r="B2" s="90"/>
      <c r="C2" s="90"/>
      <c r="D2" s="90"/>
      <c r="E2" s="90"/>
      <c r="F2" s="90"/>
      <c r="G2" s="90"/>
      <c r="H2" s="90"/>
      <c r="I2" s="90"/>
      <c r="J2" s="90"/>
      <c r="K2" s="90"/>
      <c r="L2" s="90"/>
      <c r="M2" s="90"/>
      <c r="N2" s="90"/>
      <c r="O2" s="90"/>
      <c r="P2" s="90"/>
      <c r="Q2" s="90"/>
      <c r="R2" s="90"/>
      <c r="S2" s="90"/>
      <c r="T2" s="90"/>
      <c r="U2" s="90"/>
      <c r="V2" s="1036">
        <f>'入力'!B15</f>
        <v>41586</v>
      </c>
      <c r="W2" s="1036"/>
      <c r="X2" s="1036"/>
      <c r="Y2" s="1036"/>
      <c r="Z2" s="1036"/>
      <c r="AA2" s="1036"/>
      <c r="AB2" s="1036"/>
      <c r="AC2" s="1036"/>
      <c r="AF2" s="497" t="s">
        <v>729</v>
      </c>
      <c r="AG2" s="497"/>
      <c r="AH2" s="497"/>
      <c r="AI2" s="497"/>
    </row>
    <row r="3" spans="1:29" ht="19.5">
      <c r="A3" s="91" t="s">
        <v>325</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row>
    <row r="4" spans="1:29" ht="17.25" customHeight="1">
      <c r="A4" s="90"/>
      <c r="B4" s="90"/>
      <c r="C4" s="90"/>
      <c r="D4" s="90"/>
      <c r="E4" s="90"/>
      <c r="F4" s="90"/>
      <c r="G4" s="90"/>
      <c r="H4" s="90"/>
      <c r="I4" s="90"/>
      <c r="J4" s="90"/>
      <c r="K4" s="90"/>
      <c r="L4" s="90"/>
      <c r="M4" s="90"/>
      <c r="N4" s="90"/>
      <c r="O4" s="90"/>
      <c r="P4" s="90"/>
      <c r="Q4" s="90"/>
      <c r="R4" s="90" t="s">
        <v>343</v>
      </c>
      <c r="S4" s="90"/>
      <c r="T4" s="90"/>
      <c r="U4" s="90" t="s">
        <v>577</v>
      </c>
      <c r="V4" s="1037">
        <f>'入力'!B4</f>
        <v>111</v>
      </c>
      <c r="W4" s="1037"/>
      <c r="X4" s="90" t="s">
        <v>578</v>
      </c>
      <c r="Y4" s="90"/>
      <c r="Z4" s="90"/>
      <c r="AA4" s="90"/>
      <c r="AB4" s="90"/>
      <c r="AC4" s="90"/>
    </row>
    <row r="5" spans="1:29" ht="17.25" customHeight="1">
      <c r="A5" s="90"/>
      <c r="B5" s="90"/>
      <c r="C5" s="90"/>
      <c r="D5" s="90"/>
      <c r="E5" s="90"/>
      <c r="F5" s="90"/>
      <c r="G5" s="90"/>
      <c r="H5" s="90"/>
      <c r="I5" s="90"/>
      <c r="J5" s="90"/>
      <c r="K5" s="90"/>
      <c r="L5" s="90"/>
      <c r="M5" s="90"/>
      <c r="N5" s="90"/>
      <c r="O5" s="90"/>
      <c r="P5" s="90"/>
      <c r="Q5" s="90"/>
      <c r="R5" s="1038" t="str">
        <f>'入力'!B2</f>
        <v>仙台市立××小学校</v>
      </c>
      <c r="S5" s="1039"/>
      <c r="T5" s="1039"/>
      <c r="U5" s="1039"/>
      <c r="V5" s="1039"/>
      <c r="W5" s="1039"/>
      <c r="X5" s="1039"/>
      <c r="Y5" s="1039"/>
      <c r="Z5" s="1039"/>
      <c r="AA5" s="1039"/>
      <c r="AB5" s="1039"/>
      <c r="AC5" s="90"/>
    </row>
    <row r="6" spans="1:29" ht="17.25" customHeight="1">
      <c r="A6" s="90"/>
      <c r="B6" s="90"/>
      <c r="C6" s="90"/>
      <c r="D6" s="90"/>
      <c r="E6" s="90"/>
      <c r="F6" s="90"/>
      <c r="G6" s="90"/>
      <c r="H6" s="90"/>
      <c r="I6" s="90"/>
      <c r="J6" s="90"/>
      <c r="K6" s="90"/>
      <c r="L6" s="90"/>
      <c r="M6" s="90"/>
      <c r="N6" s="90"/>
      <c r="O6" s="90"/>
      <c r="P6" s="90"/>
      <c r="Q6" s="90"/>
      <c r="R6" s="1037" t="s">
        <v>346</v>
      </c>
      <c r="S6" s="1037"/>
      <c r="T6" s="1040" t="str">
        <f>'入力'!B5</f>
        <v>△△　△△</v>
      </c>
      <c r="U6" s="1037"/>
      <c r="V6" s="1037"/>
      <c r="W6" s="1037"/>
      <c r="X6" s="1037"/>
      <c r="Y6" s="1037"/>
      <c r="Z6" s="1037"/>
      <c r="AA6" s="1037"/>
      <c r="AB6" s="94" t="s">
        <v>214</v>
      </c>
      <c r="AC6" s="90"/>
    </row>
    <row r="7" spans="1:29" ht="17.25" customHeight="1">
      <c r="A7" s="90"/>
      <c r="B7" s="90"/>
      <c r="C7" s="90"/>
      <c r="D7" s="90"/>
      <c r="E7" s="90"/>
      <c r="F7" s="90"/>
      <c r="G7" s="90"/>
      <c r="H7" s="90"/>
      <c r="I7" s="90"/>
      <c r="J7" s="90"/>
      <c r="K7" s="90"/>
      <c r="L7" s="90"/>
      <c r="M7" s="90"/>
      <c r="N7" s="90"/>
      <c r="O7" s="90"/>
      <c r="P7" s="90"/>
      <c r="Q7" s="90"/>
      <c r="R7" s="92"/>
      <c r="S7" s="92"/>
      <c r="T7" s="93"/>
      <c r="U7" s="92"/>
      <c r="V7" s="92"/>
      <c r="W7" s="92"/>
      <c r="X7" s="92"/>
      <c r="Y7" s="92"/>
      <c r="Z7" s="92"/>
      <c r="AA7" s="92"/>
      <c r="AB7" s="95"/>
      <c r="AC7" s="90"/>
    </row>
    <row r="8" spans="1:29" ht="17.25" customHeight="1">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row>
    <row r="9" spans="1:29" s="181" customFormat="1" ht="27">
      <c r="A9" s="96"/>
      <c r="B9" s="96"/>
      <c r="C9" s="96"/>
      <c r="D9" s="96"/>
      <c r="E9" s="96"/>
      <c r="F9" s="96"/>
      <c r="G9" s="1035" t="str">
        <f>'入力'!B17</f>
        <v>平成25年度　情報教育担当者研修会</v>
      </c>
      <c r="H9" s="1035"/>
      <c r="I9" s="1035"/>
      <c r="J9" s="1035"/>
      <c r="K9" s="1035"/>
      <c r="L9" s="1035"/>
      <c r="M9" s="1035"/>
      <c r="N9" s="1035"/>
      <c r="O9" s="1035"/>
      <c r="P9" s="1035"/>
      <c r="Q9" s="1035"/>
      <c r="R9" s="97" t="s">
        <v>579</v>
      </c>
      <c r="S9" s="97"/>
      <c r="T9" s="97"/>
      <c r="U9" s="97"/>
      <c r="V9" s="96"/>
      <c r="W9" s="96"/>
      <c r="X9" s="96"/>
      <c r="Y9" s="96"/>
      <c r="Z9" s="96"/>
      <c r="AA9" s="96"/>
      <c r="AB9" s="96"/>
      <c r="AC9" s="96"/>
    </row>
    <row r="10" spans="1:29" s="181" customFormat="1" ht="17.25" customHeight="1">
      <c r="A10" s="96"/>
      <c r="B10" s="96"/>
      <c r="C10" s="96"/>
      <c r="D10" s="96"/>
      <c r="E10" s="96"/>
      <c r="F10" s="96"/>
      <c r="G10" s="98"/>
      <c r="H10" s="98"/>
      <c r="I10" s="98"/>
      <c r="J10" s="98"/>
      <c r="K10" s="98"/>
      <c r="L10" s="98"/>
      <c r="M10" s="98"/>
      <c r="N10" s="98"/>
      <c r="O10" s="98"/>
      <c r="P10" s="98"/>
      <c r="Q10" s="98"/>
      <c r="R10" s="99"/>
      <c r="S10" s="99"/>
      <c r="T10" s="99"/>
      <c r="U10" s="99"/>
      <c r="V10" s="96"/>
      <c r="W10" s="96"/>
      <c r="X10" s="96"/>
      <c r="Y10" s="96"/>
      <c r="Z10" s="96"/>
      <c r="AA10" s="96"/>
      <c r="AB10" s="96"/>
      <c r="AC10" s="96"/>
    </row>
    <row r="11" spans="1:29" ht="17.2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row>
    <row r="12" spans="1:29" ht="17.25" customHeight="1">
      <c r="A12" s="90"/>
      <c r="B12" s="90"/>
      <c r="C12" s="90" t="s">
        <v>580</v>
      </c>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row>
    <row r="13" spans="1:29" ht="17.2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row>
    <row r="14" spans="1:29" ht="17.2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row>
    <row r="15" spans="1:29" ht="17.25" customHeight="1">
      <c r="A15" s="90"/>
      <c r="B15" s="90"/>
      <c r="C15" s="90">
        <v>1</v>
      </c>
      <c r="D15" s="1037" t="s">
        <v>581</v>
      </c>
      <c r="E15" s="1037"/>
      <c r="F15" s="1037"/>
      <c r="G15" s="90"/>
      <c r="H15" s="90"/>
      <c r="I15" s="90"/>
      <c r="J15" s="90"/>
      <c r="K15" s="90"/>
      <c r="L15" s="90"/>
      <c r="M15" s="90"/>
      <c r="N15" s="90"/>
      <c r="O15" s="90"/>
      <c r="P15" s="90"/>
      <c r="Q15" s="90"/>
      <c r="R15" s="90"/>
      <c r="S15" s="90"/>
      <c r="T15" s="90"/>
      <c r="U15" s="90"/>
      <c r="V15" s="90"/>
      <c r="W15" s="90"/>
      <c r="X15" s="90"/>
      <c r="Y15" s="90"/>
      <c r="Z15" s="90"/>
      <c r="AA15" s="90"/>
      <c r="AB15" s="90"/>
      <c r="AC15" s="90"/>
    </row>
    <row r="16" spans="1:29" ht="17.25" customHeight="1">
      <c r="A16" s="90"/>
      <c r="B16" s="90"/>
      <c r="C16" s="90"/>
      <c r="D16" s="90"/>
      <c r="E16" s="90"/>
      <c r="F16" s="90"/>
      <c r="G16" s="90"/>
      <c r="H16" s="90"/>
      <c r="I16" s="90"/>
      <c r="J16" s="90"/>
      <c r="K16" s="90"/>
      <c r="L16" s="90"/>
      <c r="M16" s="90"/>
      <c r="N16" s="1041">
        <f>SUM(R18:Y19)</f>
        <v>1040000</v>
      </c>
      <c r="O16" s="1041"/>
      <c r="P16" s="1041"/>
      <c r="Q16" s="1041"/>
      <c r="R16" s="1041"/>
      <c r="S16" s="1041"/>
      <c r="T16" s="1041"/>
      <c r="U16" s="1041"/>
      <c r="V16" s="90" t="s">
        <v>377</v>
      </c>
      <c r="W16" s="90"/>
      <c r="X16" s="90"/>
      <c r="Y16" s="90"/>
      <c r="Z16" s="90"/>
      <c r="AA16" s="90"/>
      <c r="AB16" s="90"/>
      <c r="AC16" s="90"/>
    </row>
    <row r="17" spans="1:29" ht="17.25" customHeight="1">
      <c r="A17" s="90"/>
      <c r="B17" s="90"/>
      <c r="C17" s="90"/>
      <c r="D17" s="90" t="s">
        <v>582</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row>
    <row r="18" spans="1:29" ht="17.25" customHeight="1">
      <c r="A18" s="90"/>
      <c r="B18" s="90"/>
      <c r="C18" s="90"/>
      <c r="D18" s="90"/>
      <c r="E18" s="90"/>
      <c r="F18" s="90" t="s">
        <v>584</v>
      </c>
      <c r="G18" s="90"/>
      <c r="H18" s="90"/>
      <c r="I18" s="1042">
        <v>20000</v>
      </c>
      <c r="J18" s="1042"/>
      <c r="K18" s="1042"/>
      <c r="L18" s="107" t="s">
        <v>377</v>
      </c>
      <c r="M18" s="107" t="s">
        <v>585</v>
      </c>
      <c r="N18" s="1043">
        <v>52</v>
      </c>
      <c r="O18" s="1043"/>
      <c r="P18" s="107" t="s">
        <v>409</v>
      </c>
      <c r="Q18" s="107" t="s">
        <v>586</v>
      </c>
      <c r="R18" s="1042">
        <f>I18*N18</f>
        <v>1040000</v>
      </c>
      <c r="S18" s="1042"/>
      <c r="T18" s="1042"/>
      <c r="U18" s="1042"/>
      <c r="V18" s="90" t="s">
        <v>377</v>
      </c>
      <c r="W18" s="108"/>
      <c r="X18" s="90"/>
      <c r="Y18" s="90"/>
      <c r="Z18" s="90"/>
      <c r="AA18" s="90"/>
      <c r="AB18" s="90"/>
      <c r="AC18" s="90"/>
    </row>
    <row r="19" spans="1:29" ht="17.25" customHeight="1">
      <c r="A19" s="90"/>
      <c r="B19" s="90"/>
      <c r="C19" s="90"/>
      <c r="D19" s="90"/>
      <c r="E19" s="90"/>
      <c r="F19" s="90" t="s">
        <v>583</v>
      </c>
      <c r="G19" s="90"/>
      <c r="H19" s="90"/>
      <c r="I19" s="90"/>
      <c r="J19" s="90"/>
      <c r="K19" s="90"/>
      <c r="L19" s="90"/>
      <c r="M19" s="90"/>
      <c r="N19" s="1033" t="s">
        <v>617</v>
      </c>
      <c r="O19" s="1033"/>
      <c r="P19" s="1033"/>
      <c r="Q19" s="1033"/>
      <c r="R19" s="1033"/>
      <c r="S19" s="1033"/>
      <c r="T19" s="1033"/>
      <c r="U19" s="1033"/>
      <c r="V19" s="90" t="s">
        <v>377</v>
      </c>
      <c r="W19" s="90"/>
      <c r="X19" s="90"/>
      <c r="Y19" s="90"/>
      <c r="Z19" s="90"/>
      <c r="AA19" s="90"/>
      <c r="AB19" s="90"/>
      <c r="AC19" s="90"/>
    </row>
    <row r="20" spans="1:29" ht="17.25" customHeight="1">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row>
    <row r="21" spans="1:29" ht="17.25" customHeight="1">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row>
    <row r="22" spans="1:29" ht="17.25" customHeight="1">
      <c r="A22" s="90"/>
      <c r="B22" s="90"/>
      <c r="C22" s="90">
        <v>2</v>
      </c>
      <c r="D22" s="1037" t="s">
        <v>587</v>
      </c>
      <c r="E22" s="1037"/>
      <c r="F22" s="1037"/>
      <c r="G22" s="90"/>
      <c r="H22" s="90"/>
      <c r="I22" s="90"/>
      <c r="J22" s="90"/>
      <c r="K22" s="90"/>
      <c r="L22" s="90"/>
      <c r="M22" s="90"/>
      <c r="N22" s="1034">
        <f>J38</f>
        <v>647660</v>
      </c>
      <c r="O22" s="1034"/>
      <c r="P22" s="1034"/>
      <c r="Q22" s="1034"/>
      <c r="R22" s="1034"/>
      <c r="S22" s="1034"/>
      <c r="T22" s="1034"/>
      <c r="U22" s="1034"/>
      <c r="V22" s="90" t="s">
        <v>377</v>
      </c>
      <c r="W22" s="90"/>
      <c r="X22" s="90"/>
      <c r="Y22" s="90"/>
      <c r="Z22" s="90"/>
      <c r="AA22" s="90"/>
      <c r="AB22" s="90"/>
      <c r="AC22" s="90"/>
    </row>
    <row r="23" spans="1:29" ht="17.25" customHeight="1">
      <c r="A23" s="90"/>
      <c r="B23" s="90"/>
      <c r="C23" s="90"/>
      <c r="D23" s="90" t="s">
        <v>582</v>
      </c>
      <c r="E23" s="90"/>
      <c r="F23" s="90"/>
      <c r="G23" s="90"/>
      <c r="H23" s="90"/>
      <c r="I23" s="90"/>
      <c r="J23" s="90"/>
      <c r="K23" s="90"/>
      <c r="L23" s="90"/>
      <c r="M23" s="90"/>
      <c r="N23" s="90"/>
      <c r="O23" s="90"/>
      <c r="P23" s="90"/>
      <c r="Q23" s="90"/>
      <c r="R23" s="90"/>
      <c r="S23" s="90"/>
      <c r="T23" s="90"/>
      <c r="U23" s="90"/>
      <c r="V23" s="90"/>
      <c r="W23" s="90"/>
      <c r="X23" s="90"/>
      <c r="Y23" s="90"/>
      <c r="Z23" s="90"/>
      <c r="AA23" s="90"/>
      <c r="AB23" s="90"/>
      <c r="AC23" s="90"/>
    </row>
    <row r="24" spans="1:29" ht="17.25" customHeight="1">
      <c r="A24" s="90"/>
      <c r="B24" s="1051" t="s">
        <v>588</v>
      </c>
      <c r="C24" s="1051"/>
      <c r="D24" s="1051"/>
      <c r="E24" s="1051"/>
      <c r="F24" s="1051"/>
      <c r="G24" s="1051"/>
      <c r="H24" s="1051"/>
      <c r="I24" s="1051"/>
      <c r="J24" s="1048" t="s">
        <v>589</v>
      </c>
      <c r="K24" s="1049"/>
      <c r="L24" s="1049"/>
      <c r="M24" s="1049"/>
      <c r="N24" s="1050"/>
      <c r="O24" s="1047" t="s">
        <v>590</v>
      </c>
      <c r="P24" s="1047"/>
      <c r="Q24" s="1047"/>
      <c r="R24" s="1047"/>
      <c r="S24" s="1047"/>
      <c r="T24" s="1051" t="s">
        <v>591</v>
      </c>
      <c r="U24" s="1051"/>
      <c r="V24" s="1051"/>
      <c r="W24" s="1051"/>
      <c r="X24" s="1051"/>
      <c r="Y24" s="1051"/>
      <c r="Z24" s="1051"/>
      <c r="AA24" s="1051"/>
      <c r="AB24" s="1051"/>
      <c r="AC24" s="109"/>
    </row>
    <row r="25" spans="1:29" ht="17.25" customHeight="1">
      <c r="A25" s="90"/>
      <c r="B25" s="1046" t="s">
        <v>551</v>
      </c>
      <c r="C25" s="1046"/>
      <c r="D25" s="1046"/>
      <c r="E25" s="1046"/>
      <c r="F25" s="1046"/>
      <c r="G25" s="1046"/>
      <c r="H25" s="1046"/>
      <c r="I25" s="1046"/>
      <c r="J25" s="1045">
        <v>268164</v>
      </c>
      <c r="K25" s="1045"/>
      <c r="L25" s="1045"/>
      <c r="M25" s="1045"/>
      <c r="N25" s="1045"/>
      <c r="O25" s="1045">
        <f>J25/($N$18)</f>
        <v>5157</v>
      </c>
      <c r="P25" s="1045"/>
      <c r="Q25" s="1045"/>
      <c r="R25" s="1045"/>
      <c r="S25" s="1045"/>
      <c r="T25" s="1044" t="s">
        <v>778</v>
      </c>
      <c r="U25" s="1044"/>
      <c r="V25" s="1044"/>
      <c r="W25" s="1044"/>
      <c r="X25" s="1044"/>
      <c r="Y25" s="1044"/>
      <c r="Z25" s="1044"/>
      <c r="AA25" s="1044"/>
      <c r="AB25" s="1044"/>
      <c r="AC25" s="90"/>
    </row>
    <row r="26" spans="1:29" ht="17.25" customHeight="1">
      <c r="A26" s="90"/>
      <c r="B26" s="1046" t="s">
        <v>743</v>
      </c>
      <c r="C26" s="1046"/>
      <c r="D26" s="1046"/>
      <c r="E26" s="1046"/>
      <c r="F26" s="1046"/>
      <c r="G26" s="1046"/>
      <c r="H26" s="1046"/>
      <c r="I26" s="1046"/>
      <c r="J26" s="1045">
        <v>51896</v>
      </c>
      <c r="K26" s="1045"/>
      <c r="L26" s="1045"/>
      <c r="M26" s="1045"/>
      <c r="N26" s="1045"/>
      <c r="O26" s="1045">
        <f aca="true" t="shared" si="0" ref="O26:O37">J26/($N$18-$D$46)</f>
        <v>998</v>
      </c>
      <c r="P26" s="1045"/>
      <c r="Q26" s="1045"/>
      <c r="R26" s="1045"/>
      <c r="S26" s="1045"/>
      <c r="T26" s="1044"/>
      <c r="U26" s="1044"/>
      <c r="V26" s="1044"/>
      <c r="W26" s="1044"/>
      <c r="X26" s="1044"/>
      <c r="Y26" s="1044"/>
      <c r="Z26" s="1044"/>
      <c r="AA26" s="1044"/>
      <c r="AB26" s="1044"/>
      <c r="AC26" s="90"/>
    </row>
    <row r="27" spans="1:29" ht="17.25" customHeight="1">
      <c r="A27" s="90"/>
      <c r="B27" s="1046" t="s">
        <v>557</v>
      </c>
      <c r="C27" s="1046"/>
      <c r="D27" s="1046"/>
      <c r="E27" s="1046"/>
      <c r="F27" s="1046"/>
      <c r="G27" s="1046"/>
      <c r="H27" s="1046"/>
      <c r="I27" s="1046"/>
      <c r="J27" s="1045">
        <v>327600</v>
      </c>
      <c r="K27" s="1045"/>
      <c r="L27" s="1045"/>
      <c r="M27" s="1045"/>
      <c r="N27" s="1045"/>
      <c r="O27" s="1045">
        <f t="shared" si="0"/>
        <v>6300</v>
      </c>
      <c r="P27" s="1045"/>
      <c r="Q27" s="1045"/>
      <c r="R27" s="1045"/>
      <c r="S27" s="1045"/>
      <c r="T27" s="1044"/>
      <c r="U27" s="1044"/>
      <c r="V27" s="1044"/>
      <c r="W27" s="1044"/>
      <c r="X27" s="1044"/>
      <c r="Y27" s="1044"/>
      <c r="Z27" s="1044"/>
      <c r="AA27" s="1044"/>
      <c r="AB27" s="1044"/>
      <c r="AC27" s="90"/>
    </row>
    <row r="28" spans="1:29" ht="17.25" customHeight="1">
      <c r="A28" s="90"/>
      <c r="B28" s="1046" t="s">
        <v>615</v>
      </c>
      <c r="C28" s="1046"/>
      <c r="D28" s="1046"/>
      <c r="E28" s="1046"/>
      <c r="F28" s="1046"/>
      <c r="G28" s="1046"/>
      <c r="H28" s="1046"/>
      <c r="I28" s="1046"/>
      <c r="J28" s="1045"/>
      <c r="K28" s="1045"/>
      <c r="L28" s="1045"/>
      <c r="M28" s="1045"/>
      <c r="N28" s="1045"/>
      <c r="O28" s="1045">
        <f t="shared" si="0"/>
        <v>0</v>
      </c>
      <c r="P28" s="1045"/>
      <c r="Q28" s="1045"/>
      <c r="R28" s="1045"/>
      <c r="S28" s="1045"/>
      <c r="T28" s="1044"/>
      <c r="U28" s="1044"/>
      <c r="V28" s="1044"/>
      <c r="W28" s="1044"/>
      <c r="X28" s="1044"/>
      <c r="Y28" s="1044"/>
      <c r="Z28" s="1044"/>
      <c r="AA28" s="1044"/>
      <c r="AB28" s="1044"/>
      <c r="AC28" s="90"/>
    </row>
    <row r="29" spans="1:29" ht="17.25" customHeight="1">
      <c r="A29" s="90"/>
      <c r="B29" s="1046" t="s">
        <v>744</v>
      </c>
      <c r="C29" s="1046"/>
      <c r="D29" s="1046"/>
      <c r="E29" s="1046"/>
      <c r="F29" s="1046"/>
      <c r="G29" s="1046"/>
      <c r="H29" s="1046"/>
      <c r="I29" s="1046"/>
      <c r="J29" s="1045"/>
      <c r="K29" s="1045"/>
      <c r="L29" s="1045"/>
      <c r="M29" s="1045"/>
      <c r="N29" s="1045"/>
      <c r="O29" s="1045">
        <f t="shared" si="0"/>
        <v>0</v>
      </c>
      <c r="P29" s="1045"/>
      <c r="Q29" s="1045"/>
      <c r="R29" s="1045"/>
      <c r="S29" s="1045"/>
      <c r="T29" s="1044"/>
      <c r="U29" s="1044"/>
      <c r="V29" s="1044"/>
      <c r="W29" s="1044"/>
      <c r="X29" s="1044"/>
      <c r="Y29" s="1044"/>
      <c r="Z29" s="1044"/>
      <c r="AA29" s="1044"/>
      <c r="AB29" s="1044"/>
      <c r="AC29" s="90"/>
    </row>
    <row r="30" spans="1:29" ht="17.25" customHeight="1">
      <c r="A30" s="90"/>
      <c r="B30" s="1046" t="s">
        <v>745</v>
      </c>
      <c r="C30" s="1046"/>
      <c r="D30" s="1046"/>
      <c r="E30" s="1046"/>
      <c r="F30" s="1046"/>
      <c r="G30" s="1046"/>
      <c r="H30" s="1046"/>
      <c r="I30" s="1046"/>
      <c r="J30" s="1045"/>
      <c r="K30" s="1045"/>
      <c r="L30" s="1045"/>
      <c r="M30" s="1045"/>
      <c r="N30" s="1045"/>
      <c r="O30" s="1045">
        <f t="shared" si="0"/>
        <v>0</v>
      </c>
      <c r="P30" s="1045"/>
      <c r="Q30" s="1045"/>
      <c r="R30" s="1045"/>
      <c r="S30" s="1045"/>
      <c r="T30" s="1044"/>
      <c r="U30" s="1044"/>
      <c r="V30" s="1044"/>
      <c r="W30" s="1044"/>
      <c r="X30" s="1044"/>
      <c r="Y30" s="1044"/>
      <c r="Z30" s="1044"/>
      <c r="AA30" s="1044"/>
      <c r="AB30" s="1044"/>
      <c r="AC30" s="90"/>
    </row>
    <row r="31" spans="1:29" ht="17.25" customHeight="1">
      <c r="A31" s="90"/>
      <c r="B31" s="1046" t="s">
        <v>746</v>
      </c>
      <c r="C31" s="1046"/>
      <c r="D31" s="1046"/>
      <c r="E31" s="1046"/>
      <c r="F31" s="1046"/>
      <c r="G31" s="1046"/>
      <c r="H31" s="1046"/>
      <c r="I31" s="1046"/>
      <c r="J31" s="1045"/>
      <c r="K31" s="1045"/>
      <c r="L31" s="1045"/>
      <c r="M31" s="1045"/>
      <c r="N31" s="1045"/>
      <c r="O31" s="1045">
        <f>J31/($N$18-$D$46)</f>
        <v>0</v>
      </c>
      <c r="P31" s="1045"/>
      <c r="Q31" s="1045"/>
      <c r="R31" s="1045"/>
      <c r="S31" s="1045"/>
      <c r="T31" s="1044"/>
      <c r="U31" s="1044"/>
      <c r="V31" s="1044"/>
      <c r="W31" s="1044"/>
      <c r="X31" s="1044"/>
      <c r="Y31" s="1044"/>
      <c r="Z31" s="1044"/>
      <c r="AA31" s="1044"/>
      <c r="AB31" s="1044"/>
      <c r="AC31" s="90"/>
    </row>
    <row r="32" spans="1:29" ht="17.25" customHeight="1">
      <c r="A32" s="90"/>
      <c r="B32" s="1046" t="s">
        <v>747</v>
      </c>
      <c r="C32" s="1046"/>
      <c r="D32" s="1046"/>
      <c r="E32" s="1046"/>
      <c r="F32" s="1046"/>
      <c r="G32" s="1046"/>
      <c r="H32" s="1046"/>
      <c r="I32" s="1046"/>
      <c r="J32" s="1045"/>
      <c r="K32" s="1045"/>
      <c r="L32" s="1045"/>
      <c r="M32" s="1045"/>
      <c r="N32" s="1045"/>
      <c r="O32" s="1045">
        <f>J32/($N$18-$D$46)</f>
        <v>0</v>
      </c>
      <c r="P32" s="1045"/>
      <c r="Q32" s="1045"/>
      <c r="R32" s="1045"/>
      <c r="S32" s="1045"/>
      <c r="T32" s="1044" t="s">
        <v>749</v>
      </c>
      <c r="U32" s="1044"/>
      <c r="V32" s="1044"/>
      <c r="W32" s="1044"/>
      <c r="X32" s="1044"/>
      <c r="Y32" s="1044"/>
      <c r="Z32" s="1044"/>
      <c r="AA32" s="1044"/>
      <c r="AB32" s="1044"/>
      <c r="AC32" s="90"/>
    </row>
    <row r="33" spans="1:29" ht="17.25" customHeight="1">
      <c r="A33" s="90"/>
      <c r="B33" s="1046" t="s">
        <v>748</v>
      </c>
      <c r="C33" s="1046"/>
      <c r="D33" s="1046"/>
      <c r="E33" s="1046"/>
      <c r="F33" s="1046"/>
      <c r="G33" s="1046"/>
      <c r="H33" s="1046"/>
      <c r="I33" s="1046"/>
      <c r="J33" s="1045"/>
      <c r="K33" s="1045"/>
      <c r="L33" s="1045"/>
      <c r="M33" s="1045"/>
      <c r="N33" s="1045"/>
      <c r="O33" s="1045">
        <f t="shared" si="0"/>
        <v>0</v>
      </c>
      <c r="P33" s="1045"/>
      <c r="Q33" s="1045"/>
      <c r="R33" s="1045"/>
      <c r="S33" s="1045"/>
      <c r="T33" s="1044"/>
      <c r="U33" s="1044"/>
      <c r="V33" s="1044"/>
      <c r="W33" s="1044"/>
      <c r="X33" s="1044"/>
      <c r="Y33" s="1044"/>
      <c r="Z33" s="1044"/>
      <c r="AA33" s="1044"/>
      <c r="AB33" s="1044"/>
      <c r="AC33" s="90"/>
    </row>
    <row r="34" spans="1:29" ht="17.25" customHeight="1">
      <c r="A34" s="90"/>
      <c r="B34" s="1046" t="s">
        <v>563</v>
      </c>
      <c r="C34" s="1046"/>
      <c r="D34" s="1046"/>
      <c r="E34" s="1046"/>
      <c r="F34" s="1046"/>
      <c r="G34" s="1046"/>
      <c r="H34" s="1046"/>
      <c r="I34" s="1046"/>
      <c r="J34" s="1045"/>
      <c r="K34" s="1045"/>
      <c r="L34" s="1045"/>
      <c r="M34" s="1045"/>
      <c r="N34" s="1045"/>
      <c r="O34" s="1045">
        <f t="shared" si="0"/>
        <v>0</v>
      </c>
      <c r="P34" s="1045"/>
      <c r="Q34" s="1045"/>
      <c r="R34" s="1045"/>
      <c r="S34" s="1045"/>
      <c r="T34" s="1044"/>
      <c r="U34" s="1044"/>
      <c r="V34" s="1044"/>
      <c r="W34" s="1044"/>
      <c r="X34" s="1044"/>
      <c r="Y34" s="1044"/>
      <c r="Z34" s="1044"/>
      <c r="AA34" s="1044"/>
      <c r="AB34" s="1044"/>
      <c r="AC34" s="90"/>
    </row>
    <row r="35" spans="1:29" ht="17.25" customHeight="1">
      <c r="A35" s="90"/>
      <c r="B35" s="1046" t="s">
        <v>560</v>
      </c>
      <c r="C35" s="1046"/>
      <c r="D35" s="1046"/>
      <c r="E35" s="1046"/>
      <c r="F35" s="1046"/>
      <c r="G35" s="1046"/>
      <c r="H35" s="1046"/>
      <c r="I35" s="1046"/>
      <c r="J35" s="1045"/>
      <c r="K35" s="1045"/>
      <c r="L35" s="1045"/>
      <c r="M35" s="1045"/>
      <c r="N35" s="1045"/>
      <c r="O35" s="1045">
        <f t="shared" si="0"/>
        <v>0</v>
      </c>
      <c r="P35" s="1045"/>
      <c r="Q35" s="1045"/>
      <c r="R35" s="1045"/>
      <c r="S35" s="1045"/>
      <c r="T35" s="1044"/>
      <c r="U35" s="1044"/>
      <c r="V35" s="1044"/>
      <c r="W35" s="1044"/>
      <c r="X35" s="1044"/>
      <c r="Y35" s="1044"/>
      <c r="Z35" s="1044"/>
      <c r="AA35" s="1044"/>
      <c r="AB35" s="1044"/>
      <c r="AC35" s="90"/>
    </row>
    <row r="36" spans="1:29" ht="17.25" customHeight="1">
      <c r="A36" s="90"/>
      <c r="B36" s="1046" t="s">
        <v>742</v>
      </c>
      <c r="C36" s="1046"/>
      <c r="D36" s="1046"/>
      <c r="E36" s="1046"/>
      <c r="F36" s="1046"/>
      <c r="G36" s="1046"/>
      <c r="H36" s="1046"/>
      <c r="I36" s="1046"/>
      <c r="J36" s="1045"/>
      <c r="K36" s="1045"/>
      <c r="L36" s="1045"/>
      <c r="M36" s="1045"/>
      <c r="N36" s="1045"/>
      <c r="O36" s="1045">
        <f t="shared" si="0"/>
        <v>0</v>
      </c>
      <c r="P36" s="1045"/>
      <c r="Q36" s="1045"/>
      <c r="R36" s="1045"/>
      <c r="S36" s="1045"/>
      <c r="T36" s="1044"/>
      <c r="U36" s="1044"/>
      <c r="V36" s="1044"/>
      <c r="W36" s="1044"/>
      <c r="X36" s="1044"/>
      <c r="Y36" s="1044"/>
      <c r="Z36" s="1044"/>
      <c r="AA36" s="1044"/>
      <c r="AB36" s="1044"/>
      <c r="AC36" s="90"/>
    </row>
    <row r="37" spans="1:29" ht="17.25" customHeight="1">
      <c r="A37" s="90"/>
      <c r="B37" s="1046"/>
      <c r="C37" s="1046"/>
      <c r="D37" s="1046"/>
      <c r="E37" s="1046"/>
      <c r="F37" s="1046"/>
      <c r="G37" s="1046"/>
      <c r="H37" s="1046"/>
      <c r="I37" s="1046"/>
      <c r="J37" s="1045"/>
      <c r="K37" s="1045"/>
      <c r="L37" s="1045"/>
      <c r="M37" s="1045"/>
      <c r="N37" s="1045"/>
      <c r="O37" s="1045">
        <f t="shared" si="0"/>
        <v>0</v>
      </c>
      <c r="P37" s="1045"/>
      <c r="Q37" s="1045"/>
      <c r="R37" s="1045"/>
      <c r="S37" s="1045"/>
      <c r="T37" s="1044"/>
      <c r="U37" s="1044"/>
      <c r="V37" s="1044"/>
      <c r="W37" s="1044"/>
      <c r="X37" s="1044"/>
      <c r="Y37" s="1044"/>
      <c r="Z37" s="1044"/>
      <c r="AA37" s="1044"/>
      <c r="AB37" s="1044"/>
      <c r="AC37" s="90"/>
    </row>
    <row r="38" spans="1:29" ht="17.25" customHeight="1">
      <c r="A38" s="90"/>
      <c r="B38" s="1055" t="s">
        <v>592</v>
      </c>
      <c r="C38" s="1055"/>
      <c r="D38" s="1055"/>
      <c r="E38" s="1055"/>
      <c r="F38" s="1055"/>
      <c r="G38" s="1055"/>
      <c r="H38" s="1055"/>
      <c r="I38" s="1055"/>
      <c r="J38" s="1056">
        <f>SUM(J25:N37)</f>
        <v>647660</v>
      </c>
      <c r="K38" s="1056"/>
      <c r="L38" s="1056"/>
      <c r="M38" s="1056"/>
      <c r="N38" s="1056"/>
      <c r="O38" s="1056">
        <f>SUM(O25:S37)</f>
        <v>12455</v>
      </c>
      <c r="P38" s="1056"/>
      <c r="Q38" s="1056"/>
      <c r="R38" s="1056"/>
      <c r="S38" s="1056"/>
      <c r="T38" s="1052"/>
      <c r="U38" s="1052"/>
      <c r="V38" s="1052"/>
      <c r="W38" s="1052"/>
      <c r="X38" s="1052"/>
      <c r="Y38" s="1052"/>
      <c r="Z38" s="1052"/>
      <c r="AA38" s="1052"/>
      <c r="AB38" s="1052"/>
      <c r="AC38" s="90"/>
    </row>
    <row r="39" spans="1:29" ht="17.25" customHeight="1">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row>
    <row r="40" spans="1:29" ht="17.25" customHeight="1">
      <c r="A40" s="90"/>
      <c r="B40" s="90"/>
      <c r="C40" s="90">
        <v>3</v>
      </c>
      <c r="D40" s="1037" t="s">
        <v>595</v>
      </c>
      <c r="E40" s="1037"/>
      <c r="F40" s="1037"/>
      <c r="G40" s="90"/>
      <c r="H40" s="90"/>
      <c r="I40" s="90"/>
      <c r="J40" s="90"/>
      <c r="K40" s="90"/>
      <c r="L40" s="90"/>
      <c r="M40" s="90"/>
      <c r="N40" s="90"/>
      <c r="O40" s="90"/>
      <c r="P40" s="90"/>
      <c r="Q40" s="90"/>
      <c r="R40" s="90"/>
      <c r="S40" s="90"/>
      <c r="T40" s="90"/>
      <c r="U40" s="90"/>
      <c r="V40" s="90"/>
      <c r="W40" s="90"/>
      <c r="X40" s="90"/>
      <c r="Y40" s="90"/>
      <c r="Z40" s="90"/>
      <c r="AA40" s="90"/>
      <c r="AB40" s="90"/>
      <c r="AC40" s="90"/>
    </row>
    <row r="41" spans="1:29" ht="17.25" customHeight="1">
      <c r="A41" s="90"/>
      <c r="B41" s="90"/>
      <c r="C41" s="90"/>
      <c r="D41" s="90"/>
      <c r="E41" s="90"/>
      <c r="F41" s="90"/>
      <c r="G41" s="90"/>
      <c r="H41" s="90"/>
      <c r="I41" s="90"/>
      <c r="J41" s="90"/>
      <c r="K41" s="90"/>
      <c r="L41" s="90"/>
      <c r="M41" s="90"/>
      <c r="N41" s="1034">
        <f>N16-N22</f>
        <v>392340</v>
      </c>
      <c r="O41" s="1034"/>
      <c r="P41" s="1034"/>
      <c r="Q41" s="1034"/>
      <c r="R41" s="1034"/>
      <c r="S41" s="1034"/>
      <c r="T41" s="1034"/>
      <c r="U41" s="1034"/>
      <c r="V41" s="90" t="s">
        <v>377</v>
      </c>
      <c r="W41" s="90"/>
      <c r="X41" s="90"/>
      <c r="Y41" s="90"/>
      <c r="Z41" s="90"/>
      <c r="AA41" s="90"/>
      <c r="AB41" s="90"/>
      <c r="AC41" s="90"/>
    </row>
    <row r="42" spans="1:29" ht="17.25" customHeight="1">
      <c r="A42" s="90"/>
      <c r="B42" s="90"/>
      <c r="C42" s="90"/>
      <c r="D42" s="90"/>
      <c r="E42" s="90" t="s">
        <v>593</v>
      </c>
      <c r="F42" s="90"/>
      <c r="G42" s="90"/>
      <c r="H42" s="90"/>
      <c r="I42" s="90"/>
      <c r="J42" s="90"/>
      <c r="K42" s="90"/>
      <c r="L42" s="90"/>
      <c r="M42" s="90"/>
      <c r="N42" s="1034">
        <f>N41/N18</f>
        <v>7545</v>
      </c>
      <c r="O42" s="1034"/>
      <c r="P42" s="1034"/>
      <c r="Q42" s="1034"/>
      <c r="R42" s="1034"/>
      <c r="S42" s="1034"/>
      <c r="T42" s="1034"/>
      <c r="U42" s="1034"/>
      <c r="V42" s="90" t="s">
        <v>377</v>
      </c>
      <c r="W42" s="90"/>
      <c r="X42" s="90"/>
      <c r="Y42" s="90"/>
      <c r="Z42" s="90"/>
      <c r="AA42" s="90"/>
      <c r="AB42" s="90"/>
      <c r="AC42" s="90"/>
    </row>
    <row r="43" spans="1:29" ht="17.25" customHeight="1">
      <c r="A43" s="90"/>
      <c r="B43" s="90"/>
      <c r="C43" s="90"/>
      <c r="D43" s="90"/>
      <c r="E43" s="90"/>
      <c r="F43" s="90"/>
      <c r="G43" s="90"/>
      <c r="H43" s="90"/>
      <c r="I43" s="90"/>
      <c r="J43" s="90"/>
      <c r="K43" s="90"/>
      <c r="L43" s="90"/>
      <c r="M43" s="90"/>
      <c r="N43" s="90"/>
      <c r="O43" s="90"/>
      <c r="P43" s="90"/>
      <c r="Q43" s="90"/>
      <c r="R43" s="90"/>
      <c r="S43" s="90"/>
      <c r="T43" s="90"/>
      <c r="U43" s="90"/>
      <c r="V43" s="90"/>
      <c r="W43" s="90"/>
      <c r="X43" s="90" t="s">
        <v>573</v>
      </c>
      <c r="Y43" s="90"/>
      <c r="Z43" s="90"/>
      <c r="AA43" s="90"/>
      <c r="AB43" s="90"/>
      <c r="AC43" s="90"/>
    </row>
    <row r="44" spans="1:29" ht="17.25" customHeight="1">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t="s">
        <v>609</v>
      </c>
      <c r="AC44" s="90"/>
    </row>
    <row r="46" spans="1:4" ht="15" customHeight="1">
      <c r="A46" s="1053" t="s">
        <v>616</v>
      </c>
      <c r="B46" s="1053"/>
      <c r="C46" s="1053"/>
      <c r="D46" s="180">
        <v>0</v>
      </c>
    </row>
  </sheetData>
  <sheetProtection/>
  <mergeCells count="80">
    <mergeCell ref="A46:C46"/>
    <mergeCell ref="N41:U41"/>
    <mergeCell ref="N42:U42"/>
    <mergeCell ref="Z1:AB1"/>
    <mergeCell ref="D40:F40"/>
    <mergeCell ref="D22:F22"/>
    <mergeCell ref="D15:F15"/>
    <mergeCell ref="B38:I38"/>
    <mergeCell ref="J38:N38"/>
    <mergeCell ref="O38:S38"/>
    <mergeCell ref="T38:AB38"/>
    <mergeCell ref="B37:I37"/>
    <mergeCell ref="J37:N37"/>
    <mergeCell ref="O37:S37"/>
    <mergeCell ref="T37:AB37"/>
    <mergeCell ref="B36:I36"/>
    <mergeCell ref="J36:N36"/>
    <mergeCell ref="O36:S36"/>
    <mergeCell ref="T36:AB36"/>
    <mergeCell ref="B35:I35"/>
    <mergeCell ref="J35:N35"/>
    <mergeCell ref="O35:S35"/>
    <mergeCell ref="T35:AB35"/>
    <mergeCell ref="B34:I34"/>
    <mergeCell ref="J34:N34"/>
    <mergeCell ref="O34:S34"/>
    <mergeCell ref="T34:AB34"/>
    <mergeCell ref="J33:N33"/>
    <mergeCell ref="O33:S33"/>
    <mergeCell ref="B32:I32"/>
    <mergeCell ref="J32:N32"/>
    <mergeCell ref="O32:S32"/>
    <mergeCell ref="T32:AB32"/>
    <mergeCell ref="T33:AB33"/>
    <mergeCell ref="B33:I33"/>
    <mergeCell ref="B30:I30"/>
    <mergeCell ref="J30:N30"/>
    <mergeCell ref="O30:S30"/>
    <mergeCell ref="T30:AB30"/>
    <mergeCell ref="J31:N31"/>
    <mergeCell ref="O31:S31"/>
    <mergeCell ref="T31:AB31"/>
    <mergeCell ref="B31:I31"/>
    <mergeCell ref="B29:I29"/>
    <mergeCell ref="J29:N29"/>
    <mergeCell ref="O29:S29"/>
    <mergeCell ref="T29:AB29"/>
    <mergeCell ref="B28:I28"/>
    <mergeCell ref="J28:N28"/>
    <mergeCell ref="O28:S28"/>
    <mergeCell ref="T28:AB28"/>
    <mergeCell ref="T24:AB24"/>
    <mergeCell ref="B27:I27"/>
    <mergeCell ref="J27:N27"/>
    <mergeCell ref="O27:S27"/>
    <mergeCell ref="T27:AB27"/>
    <mergeCell ref="B26:I26"/>
    <mergeCell ref="J26:N26"/>
    <mergeCell ref="O26:S26"/>
    <mergeCell ref="T26:AB26"/>
    <mergeCell ref="I18:K18"/>
    <mergeCell ref="N18:O18"/>
    <mergeCell ref="R18:U18"/>
    <mergeCell ref="T25:AB25"/>
    <mergeCell ref="O25:S25"/>
    <mergeCell ref="J25:N25"/>
    <mergeCell ref="B25:I25"/>
    <mergeCell ref="O24:S24"/>
    <mergeCell ref="J24:N24"/>
    <mergeCell ref="B24:I24"/>
    <mergeCell ref="N19:U19"/>
    <mergeCell ref="N22:U22"/>
    <mergeCell ref="AF2:AI2"/>
    <mergeCell ref="G9:Q9"/>
    <mergeCell ref="V2:AC2"/>
    <mergeCell ref="V4:W4"/>
    <mergeCell ref="R5:AB5"/>
    <mergeCell ref="R6:S6"/>
    <mergeCell ref="T6:AA6"/>
    <mergeCell ref="N16:U16"/>
  </mergeCells>
  <hyperlinks>
    <hyperlink ref="AF2:AI2" location="はじめに!A1" display="「はじめに」シートに戻る"/>
  </hyperlink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AI32"/>
  <sheetViews>
    <sheetView showRowColHeaders="0" showOutlineSymbols="0" zoomScale="85" zoomScaleNormal="85" zoomScalePageLayoutView="0" workbookViewId="0" topLeftCell="A1">
      <selection activeCell="I13" sqref="I13:O16"/>
    </sheetView>
  </sheetViews>
  <sheetFormatPr defaultColWidth="3.00390625" defaultRowHeight="15" customHeight="1"/>
  <cols>
    <col min="1" max="1" width="2.875" style="111" customWidth="1"/>
    <col min="2" max="31" width="3.00390625" style="111" customWidth="1"/>
    <col min="32" max="35" width="4.875" style="111" customWidth="1"/>
    <col min="36" max="16384" width="3.00390625" style="111" customWidth="1"/>
  </cols>
  <sheetData>
    <row r="2" spans="2:35" s="112" customFormat="1" ht="22.5">
      <c r="B2" s="254" t="s">
        <v>328</v>
      </c>
      <c r="C2" s="254"/>
      <c r="D2" s="254"/>
      <c r="E2" s="1079">
        <f ca="1">TODAY()</f>
        <v>41653</v>
      </c>
      <c r="F2" s="1079"/>
      <c r="G2" s="254" t="s">
        <v>596</v>
      </c>
      <c r="H2" s="254"/>
      <c r="I2" s="254"/>
      <c r="J2" s="254" t="s">
        <v>597</v>
      </c>
      <c r="K2" s="254"/>
      <c r="L2" s="254"/>
      <c r="M2" s="254"/>
      <c r="N2" s="254"/>
      <c r="O2" s="254"/>
      <c r="P2" s="254"/>
      <c r="Q2" s="254"/>
      <c r="R2" s="254"/>
      <c r="S2" s="254"/>
      <c r="T2" s="254"/>
      <c r="U2" s="254"/>
      <c r="V2" s="254"/>
      <c r="W2" s="254"/>
      <c r="X2" s="254"/>
      <c r="Y2" s="254"/>
      <c r="Z2" s="254"/>
      <c r="AA2" s="254"/>
      <c r="AB2" s="254"/>
      <c r="AC2" s="254"/>
      <c r="AD2" s="254"/>
      <c r="AF2" s="497" t="s">
        <v>729</v>
      </c>
      <c r="AG2" s="497"/>
      <c r="AH2" s="497"/>
      <c r="AI2" s="497"/>
    </row>
    <row r="3" spans="2:30" ht="30" customHeight="1">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2:30" s="113" customFormat="1" ht="30" customHeight="1">
      <c r="B4" s="1080" t="s">
        <v>343</v>
      </c>
      <c r="C4" s="1075"/>
      <c r="D4" s="1075"/>
      <c r="E4" s="1075"/>
      <c r="F4" s="1075"/>
      <c r="G4" s="1075"/>
      <c r="H4" s="1075"/>
      <c r="I4" s="1075" t="s">
        <v>598</v>
      </c>
      <c r="J4" s="1075"/>
      <c r="K4" s="1075"/>
      <c r="L4" s="1075"/>
      <c r="M4" s="1075"/>
      <c r="N4" s="1075"/>
      <c r="O4" s="1075"/>
      <c r="P4" s="1075"/>
      <c r="Q4" s="1075"/>
      <c r="R4" s="1075"/>
      <c r="S4" s="1075"/>
      <c r="T4" s="1075"/>
      <c r="U4" s="1075"/>
      <c r="V4" s="1075"/>
      <c r="W4" s="1075"/>
      <c r="X4" s="1075"/>
      <c r="Y4" s="1075"/>
      <c r="Z4" s="1075"/>
      <c r="AA4" s="1075"/>
      <c r="AB4" s="1075"/>
      <c r="AC4" s="1075"/>
      <c r="AD4" s="1076"/>
    </row>
    <row r="5" spans="2:30" s="114" customFormat="1" ht="21" customHeight="1">
      <c r="B5" s="1057">
        <f>'入力'!B4</f>
        <v>111</v>
      </c>
      <c r="C5" s="1058"/>
      <c r="D5" s="1058"/>
      <c r="E5" s="1058"/>
      <c r="F5" s="1058"/>
      <c r="G5" s="1058"/>
      <c r="H5" s="1058"/>
      <c r="I5" s="1077" t="str">
        <f>'入力'!B2</f>
        <v>仙台市立××小学校</v>
      </c>
      <c r="J5" s="1058"/>
      <c r="K5" s="1058"/>
      <c r="L5" s="1058"/>
      <c r="M5" s="1058"/>
      <c r="N5" s="1058"/>
      <c r="O5" s="1058"/>
      <c r="P5" s="1058"/>
      <c r="Q5" s="1058"/>
      <c r="R5" s="1058"/>
      <c r="S5" s="1058"/>
      <c r="T5" s="1058"/>
      <c r="U5" s="1058"/>
      <c r="V5" s="1058"/>
      <c r="W5" s="1058"/>
      <c r="X5" s="1058"/>
      <c r="Y5" s="1058"/>
      <c r="Z5" s="1058"/>
      <c r="AA5" s="1058"/>
      <c r="AB5" s="1058"/>
      <c r="AC5" s="1058"/>
      <c r="AD5" s="1078"/>
    </row>
    <row r="6" spans="2:30" s="114" customFormat="1" ht="21" customHeight="1">
      <c r="B6" s="1057"/>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78"/>
    </row>
    <row r="7" spans="2:30" s="114" customFormat="1" ht="21" customHeight="1">
      <c r="B7" s="1057"/>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78"/>
    </row>
    <row r="8" spans="2:30" s="113" customFormat="1" ht="30" customHeight="1">
      <c r="B8" s="1071" t="s">
        <v>599</v>
      </c>
      <c r="C8" s="1059"/>
      <c r="D8" s="1059"/>
      <c r="E8" s="1059"/>
      <c r="F8" s="1059"/>
      <c r="G8" s="1059"/>
      <c r="H8" s="1059"/>
      <c r="I8" s="1059"/>
      <c r="J8" s="1059"/>
      <c r="K8" s="1059"/>
      <c r="L8" s="1059"/>
      <c r="M8" s="1059"/>
      <c r="N8" s="1059"/>
      <c r="O8" s="1059"/>
      <c r="P8" s="1059"/>
      <c r="Q8" s="1059"/>
      <c r="R8" s="1059"/>
      <c r="S8" s="1059"/>
      <c r="T8" s="1059"/>
      <c r="U8" s="1059"/>
      <c r="V8" s="1059"/>
      <c r="W8" s="1059" t="s">
        <v>600</v>
      </c>
      <c r="X8" s="1059"/>
      <c r="Y8" s="1059"/>
      <c r="Z8" s="1059"/>
      <c r="AA8" s="1059"/>
      <c r="AB8" s="1059"/>
      <c r="AC8" s="1059"/>
      <c r="AD8" s="1063"/>
    </row>
    <row r="9" spans="2:30" s="114" customFormat="1" ht="21" customHeight="1">
      <c r="B9" s="1057" t="str">
        <f>'入力'!B17</f>
        <v>平成25年度　情報教育担当者研修会</v>
      </c>
      <c r="C9" s="1058"/>
      <c r="D9" s="1058"/>
      <c r="E9" s="1058"/>
      <c r="F9" s="1058"/>
      <c r="G9" s="1058"/>
      <c r="H9" s="1058"/>
      <c r="I9" s="1058"/>
      <c r="J9" s="1058"/>
      <c r="K9" s="1058"/>
      <c r="L9" s="1058"/>
      <c r="M9" s="1058"/>
      <c r="N9" s="1058"/>
      <c r="O9" s="1058"/>
      <c r="P9" s="1058"/>
      <c r="Q9" s="1058"/>
      <c r="R9" s="1058"/>
      <c r="S9" s="1058"/>
      <c r="T9" s="1058"/>
      <c r="U9" s="1058"/>
      <c r="V9" s="1058"/>
      <c r="W9" s="1068">
        <f>'入力'!B24</f>
        <v>41634</v>
      </c>
      <c r="X9" s="1069"/>
      <c r="Y9" s="1069"/>
      <c r="Z9" s="1069"/>
      <c r="AA9" s="1069"/>
      <c r="AB9" s="1069"/>
      <c r="AC9" s="1069"/>
      <c r="AD9" s="1070"/>
    </row>
    <row r="10" spans="2:30" s="114" customFormat="1" ht="21" customHeight="1">
      <c r="B10" s="1057"/>
      <c r="C10" s="1058"/>
      <c r="D10" s="1058"/>
      <c r="E10" s="1058"/>
      <c r="F10" s="1058"/>
      <c r="G10" s="1058"/>
      <c r="H10" s="1058"/>
      <c r="I10" s="1058"/>
      <c r="J10" s="1058"/>
      <c r="K10" s="1058"/>
      <c r="L10" s="1058"/>
      <c r="M10" s="1058"/>
      <c r="N10" s="1058"/>
      <c r="O10" s="1058"/>
      <c r="P10" s="1058"/>
      <c r="Q10" s="1058"/>
      <c r="R10" s="1058"/>
      <c r="S10" s="1058"/>
      <c r="T10" s="1058"/>
      <c r="U10" s="1058"/>
      <c r="V10" s="1058"/>
      <c r="W10" s="257"/>
      <c r="X10" s="258"/>
      <c r="Y10" s="258"/>
      <c r="Z10" s="258" t="s">
        <v>550</v>
      </c>
      <c r="AA10" s="258"/>
      <c r="AB10" s="258"/>
      <c r="AC10" s="258"/>
      <c r="AD10" s="259"/>
    </row>
    <row r="11" spans="2:30" s="114" customFormat="1" ht="21" customHeight="1">
      <c r="B11" s="1057"/>
      <c r="C11" s="1058"/>
      <c r="D11" s="1058"/>
      <c r="E11" s="1058"/>
      <c r="F11" s="1058"/>
      <c r="G11" s="1058"/>
      <c r="H11" s="1058"/>
      <c r="I11" s="1058"/>
      <c r="J11" s="1058"/>
      <c r="K11" s="1058"/>
      <c r="L11" s="1058"/>
      <c r="M11" s="1058"/>
      <c r="N11" s="1058"/>
      <c r="O11" s="1058"/>
      <c r="P11" s="1058"/>
      <c r="Q11" s="1058"/>
      <c r="R11" s="1058"/>
      <c r="S11" s="1058"/>
      <c r="T11" s="1058"/>
      <c r="U11" s="1058"/>
      <c r="V11" s="1058"/>
      <c r="W11" s="260"/>
      <c r="X11" s="1066">
        <f>'入力'!B26</f>
        <v>41634</v>
      </c>
      <c r="Y11" s="1066"/>
      <c r="Z11" s="1066"/>
      <c r="AA11" s="1066"/>
      <c r="AB11" s="1066"/>
      <c r="AC11" s="1066"/>
      <c r="AD11" s="1067"/>
    </row>
    <row r="12" spans="2:30" s="113" customFormat="1" ht="30" customHeight="1">
      <c r="B12" s="1071" t="s">
        <v>601</v>
      </c>
      <c r="C12" s="1059"/>
      <c r="D12" s="1059"/>
      <c r="E12" s="1059"/>
      <c r="F12" s="1059"/>
      <c r="G12" s="1059"/>
      <c r="H12" s="1059"/>
      <c r="I12" s="1059" t="s">
        <v>602</v>
      </c>
      <c r="J12" s="1059"/>
      <c r="K12" s="1059"/>
      <c r="L12" s="1059"/>
      <c r="M12" s="1059"/>
      <c r="N12" s="1059"/>
      <c r="O12" s="1059"/>
      <c r="P12" s="1059" t="s">
        <v>603</v>
      </c>
      <c r="Q12" s="1059"/>
      <c r="R12" s="1059"/>
      <c r="S12" s="1059"/>
      <c r="T12" s="1059"/>
      <c r="U12" s="1059"/>
      <c r="V12" s="1059"/>
      <c r="W12" s="1059" t="s">
        <v>604</v>
      </c>
      <c r="X12" s="1059"/>
      <c r="Y12" s="1059"/>
      <c r="Z12" s="1059"/>
      <c r="AA12" s="1059"/>
      <c r="AB12" s="1059"/>
      <c r="AC12" s="1059"/>
      <c r="AD12" s="1063"/>
    </row>
    <row r="13" spans="2:30" s="114" customFormat="1" ht="21" customHeight="1">
      <c r="B13" s="1057">
        <v>52</v>
      </c>
      <c r="C13" s="1058"/>
      <c r="D13" s="1058"/>
      <c r="E13" s="1058"/>
      <c r="F13" s="1058"/>
      <c r="G13" s="1058"/>
      <c r="H13" s="1058"/>
      <c r="I13" s="1058">
        <v>52</v>
      </c>
      <c r="J13" s="1058"/>
      <c r="K13" s="1058"/>
      <c r="L13" s="1058"/>
      <c r="M13" s="1058"/>
      <c r="N13" s="1058"/>
      <c r="O13" s="1058"/>
      <c r="P13" s="1058">
        <v>0</v>
      </c>
      <c r="Q13" s="1058"/>
      <c r="R13" s="1058"/>
      <c r="S13" s="1058"/>
      <c r="T13" s="1058"/>
      <c r="U13" s="1058"/>
      <c r="V13" s="1058"/>
      <c r="W13" s="1061">
        <f>I13/B13</f>
        <v>1</v>
      </c>
      <c r="X13" s="1061"/>
      <c r="Y13" s="1061"/>
      <c r="Z13" s="1061"/>
      <c r="AA13" s="1061"/>
      <c r="AB13" s="1061"/>
      <c r="AC13" s="1061"/>
      <c r="AD13" s="1062"/>
    </row>
    <row r="14" spans="2:30" s="114" customFormat="1" ht="21" customHeight="1">
      <c r="B14" s="1057"/>
      <c r="C14" s="1058"/>
      <c r="D14" s="1058"/>
      <c r="E14" s="1058"/>
      <c r="F14" s="1058"/>
      <c r="G14" s="1058"/>
      <c r="H14" s="1058"/>
      <c r="I14" s="1058"/>
      <c r="J14" s="1058"/>
      <c r="K14" s="1058"/>
      <c r="L14" s="1058"/>
      <c r="M14" s="1058"/>
      <c r="N14" s="1058"/>
      <c r="O14" s="1058"/>
      <c r="P14" s="1058"/>
      <c r="Q14" s="1058"/>
      <c r="R14" s="1058"/>
      <c r="S14" s="1058"/>
      <c r="T14" s="1058"/>
      <c r="U14" s="1058"/>
      <c r="V14" s="1058"/>
      <c r="W14" s="1061"/>
      <c r="X14" s="1061"/>
      <c r="Y14" s="1061"/>
      <c r="Z14" s="1061"/>
      <c r="AA14" s="1061"/>
      <c r="AB14" s="1061"/>
      <c r="AC14" s="1061"/>
      <c r="AD14" s="1062"/>
    </row>
    <row r="15" spans="2:30" s="114" customFormat="1" ht="21" customHeight="1">
      <c r="B15" s="1057"/>
      <c r="C15" s="1058"/>
      <c r="D15" s="1058"/>
      <c r="E15" s="1058"/>
      <c r="F15" s="1058"/>
      <c r="G15" s="1058"/>
      <c r="H15" s="1058"/>
      <c r="I15" s="1058"/>
      <c r="J15" s="1058"/>
      <c r="K15" s="1058"/>
      <c r="L15" s="1058"/>
      <c r="M15" s="1058"/>
      <c r="N15" s="1058"/>
      <c r="O15" s="1058"/>
      <c r="P15" s="1058"/>
      <c r="Q15" s="1058"/>
      <c r="R15" s="1058"/>
      <c r="S15" s="1058"/>
      <c r="T15" s="1058"/>
      <c r="U15" s="1058"/>
      <c r="V15" s="1058"/>
      <c r="W15" s="1061"/>
      <c r="X15" s="1061"/>
      <c r="Y15" s="1061"/>
      <c r="Z15" s="1061"/>
      <c r="AA15" s="1061"/>
      <c r="AB15" s="1061"/>
      <c r="AC15" s="1061"/>
      <c r="AD15" s="1062"/>
    </row>
    <row r="16" spans="2:30" s="114" customFormat="1" ht="21" customHeight="1">
      <c r="B16" s="1057"/>
      <c r="C16" s="1058"/>
      <c r="D16" s="1058"/>
      <c r="E16" s="1058"/>
      <c r="F16" s="1058"/>
      <c r="G16" s="1058"/>
      <c r="H16" s="1058"/>
      <c r="I16" s="1058"/>
      <c r="J16" s="1058"/>
      <c r="K16" s="1058"/>
      <c r="L16" s="1058"/>
      <c r="M16" s="1058"/>
      <c r="N16" s="1058"/>
      <c r="O16" s="1058"/>
      <c r="P16" s="1058"/>
      <c r="Q16" s="1058"/>
      <c r="R16" s="1058"/>
      <c r="S16" s="1058"/>
      <c r="T16" s="1058"/>
      <c r="U16" s="1058"/>
      <c r="V16" s="1058"/>
      <c r="W16" s="1061"/>
      <c r="X16" s="1061"/>
      <c r="Y16" s="1061"/>
      <c r="Z16" s="1061"/>
      <c r="AA16" s="1061"/>
      <c r="AB16" s="1061"/>
      <c r="AC16" s="1061"/>
      <c r="AD16" s="1062"/>
    </row>
    <row r="17" spans="2:30" s="113" customFormat="1" ht="30" customHeight="1">
      <c r="B17" s="261" t="s">
        <v>608</v>
      </c>
      <c r="C17" s="1059" t="s">
        <v>605</v>
      </c>
      <c r="D17" s="1059"/>
      <c r="E17" s="1059"/>
      <c r="F17" s="1059"/>
      <c r="G17" s="1059"/>
      <c r="H17" s="1059"/>
      <c r="I17" s="1059"/>
      <c r="J17" s="1059"/>
      <c r="K17" s="1059"/>
      <c r="L17" s="1059"/>
      <c r="M17" s="1059"/>
      <c r="N17" s="1059" t="s">
        <v>606</v>
      </c>
      <c r="O17" s="1059"/>
      <c r="P17" s="1059"/>
      <c r="Q17" s="1059"/>
      <c r="R17" s="1059" t="s">
        <v>607</v>
      </c>
      <c r="S17" s="1059"/>
      <c r="T17" s="1059"/>
      <c r="U17" s="1059"/>
      <c r="V17" s="1059"/>
      <c r="W17" s="1059"/>
      <c r="X17" s="1059"/>
      <c r="Y17" s="1059"/>
      <c r="Z17" s="1059"/>
      <c r="AA17" s="1059"/>
      <c r="AB17" s="1059"/>
      <c r="AC17" s="1059"/>
      <c r="AD17" s="1063"/>
    </row>
    <row r="18" spans="2:30" s="114" customFormat="1" ht="30" customHeight="1">
      <c r="B18" s="256">
        <v>1</v>
      </c>
      <c r="C18" s="1060"/>
      <c r="D18" s="1060"/>
      <c r="E18" s="1060"/>
      <c r="F18" s="1060"/>
      <c r="G18" s="1060"/>
      <c r="H18" s="1060"/>
      <c r="I18" s="1060"/>
      <c r="J18" s="1060"/>
      <c r="K18" s="1060"/>
      <c r="L18" s="1060"/>
      <c r="M18" s="1060"/>
      <c r="N18" s="1065"/>
      <c r="O18" s="1065"/>
      <c r="P18" s="1065"/>
      <c r="Q18" s="1065"/>
      <c r="R18" s="1060"/>
      <c r="S18" s="1060"/>
      <c r="T18" s="1060"/>
      <c r="U18" s="1060"/>
      <c r="V18" s="1060"/>
      <c r="W18" s="1060"/>
      <c r="X18" s="1060"/>
      <c r="Y18" s="1060"/>
      <c r="Z18" s="1060"/>
      <c r="AA18" s="1060"/>
      <c r="AB18" s="1060"/>
      <c r="AC18" s="1060"/>
      <c r="AD18" s="1064"/>
    </row>
    <row r="19" spans="2:30" s="114" customFormat="1" ht="30" customHeight="1">
      <c r="B19" s="256">
        <v>2</v>
      </c>
      <c r="C19" s="1060"/>
      <c r="D19" s="1060"/>
      <c r="E19" s="1060"/>
      <c r="F19" s="1060"/>
      <c r="G19" s="1060"/>
      <c r="H19" s="1060"/>
      <c r="I19" s="1060"/>
      <c r="J19" s="1060"/>
      <c r="K19" s="1060"/>
      <c r="L19" s="1060"/>
      <c r="M19" s="1060"/>
      <c r="N19" s="1065"/>
      <c r="O19" s="1065"/>
      <c r="P19" s="1065"/>
      <c r="Q19" s="1065"/>
      <c r="R19" s="1060"/>
      <c r="S19" s="1060"/>
      <c r="T19" s="1060"/>
      <c r="U19" s="1060"/>
      <c r="V19" s="1060"/>
      <c r="W19" s="1060"/>
      <c r="X19" s="1060"/>
      <c r="Y19" s="1060"/>
      <c r="Z19" s="1060"/>
      <c r="AA19" s="1060"/>
      <c r="AB19" s="1060"/>
      <c r="AC19" s="1060"/>
      <c r="AD19" s="1064"/>
    </row>
    <row r="20" spans="2:30" s="114" customFormat="1" ht="30" customHeight="1">
      <c r="B20" s="256">
        <v>3</v>
      </c>
      <c r="C20" s="1060"/>
      <c r="D20" s="1060"/>
      <c r="E20" s="1060"/>
      <c r="F20" s="1060"/>
      <c r="G20" s="1060"/>
      <c r="H20" s="1060"/>
      <c r="I20" s="1060"/>
      <c r="J20" s="1060"/>
      <c r="K20" s="1060"/>
      <c r="L20" s="1060"/>
      <c r="M20" s="1060"/>
      <c r="N20" s="1065"/>
      <c r="O20" s="1065"/>
      <c r="P20" s="1065"/>
      <c r="Q20" s="1065"/>
      <c r="R20" s="1060"/>
      <c r="S20" s="1060"/>
      <c r="T20" s="1060"/>
      <c r="U20" s="1060"/>
      <c r="V20" s="1060"/>
      <c r="W20" s="1060"/>
      <c r="X20" s="1060"/>
      <c r="Y20" s="1060"/>
      <c r="Z20" s="1060"/>
      <c r="AA20" s="1060"/>
      <c r="AB20" s="1060"/>
      <c r="AC20" s="1060"/>
      <c r="AD20" s="1064"/>
    </row>
    <row r="21" spans="2:30" s="114" customFormat="1" ht="30" customHeight="1">
      <c r="B21" s="256">
        <v>4</v>
      </c>
      <c r="C21" s="1060"/>
      <c r="D21" s="1060"/>
      <c r="E21" s="1060"/>
      <c r="F21" s="1060"/>
      <c r="G21" s="1060"/>
      <c r="H21" s="1060"/>
      <c r="I21" s="1060"/>
      <c r="J21" s="1060"/>
      <c r="K21" s="1060"/>
      <c r="L21" s="1060"/>
      <c r="M21" s="1060"/>
      <c r="N21" s="1065"/>
      <c r="O21" s="1065"/>
      <c r="P21" s="1065"/>
      <c r="Q21" s="1065"/>
      <c r="R21" s="1060"/>
      <c r="S21" s="1060"/>
      <c r="T21" s="1060"/>
      <c r="U21" s="1060"/>
      <c r="V21" s="1060"/>
      <c r="W21" s="1060"/>
      <c r="X21" s="1060"/>
      <c r="Y21" s="1060"/>
      <c r="Z21" s="1060"/>
      <c r="AA21" s="1060"/>
      <c r="AB21" s="1060"/>
      <c r="AC21" s="1060"/>
      <c r="AD21" s="1064"/>
    </row>
    <row r="22" spans="2:30" s="114" customFormat="1" ht="30" customHeight="1">
      <c r="B22" s="256">
        <v>5</v>
      </c>
      <c r="C22" s="1060"/>
      <c r="D22" s="1060"/>
      <c r="E22" s="1060"/>
      <c r="F22" s="1060"/>
      <c r="G22" s="1060"/>
      <c r="H22" s="1060"/>
      <c r="I22" s="1060"/>
      <c r="J22" s="1060"/>
      <c r="K22" s="1060"/>
      <c r="L22" s="1060"/>
      <c r="M22" s="1060"/>
      <c r="N22" s="1065"/>
      <c r="O22" s="1065"/>
      <c r="P22" s="1065"/>
      <c r="Q22" s="1065"/>
      <c r="R22" s="1060"/>
      <c r="S22" s="1060"/>
      <c r="T22" s="1060"/>
      <c r="U22" s="1060"/>
      <c r="V22" s="1060"/>
      <c r="W22" s="1060"/>
      <c r="X22" s="1060"/>
      <c r="Y22" s="1060"/>
      <c r="Z22" s="1060"/>
      <c r="AA22" s="1060"/>
      <c r="AB22" s="1060"/>
      <c r="AC22" s="1060"/>
      <c r="AD22" s="1064"/>
    </row>
    <row r="23" spans="2:30" s="114" customFormat="1" ht="30" customHeight="1">
      <c r="B23" s="256">
        <v>6</v>
      </c>
      <c r="C23" s="1060"/>
      <c r="D23" s="1060"/>
      <c r="E23" s="1060"/>
      <c r="F23" s="1060"/>
      <c r="G23" s="1060"/>
      <c r="H23" s="1060"/>
      <c r="I23" s="1060"/>
      <c r="J23" s="1060"/>
      <c r="K23" s="1060"/>
      <c r="L23" s="1060"/>
      <c r="M23" s="1060"/>
      <c r="N23" s="1065"/>
      <c r="O23" s="1065"/>
      <c r="P23" s="1065"/>
      <c r="Q23" s="1065"/>
      <c r="R23" s="1060"/>
      <c r="S23" s="1060"/>
      <c r="T23" s="1060"/>
      <c r="U23" s="1060"/>
      <c r="V23" s="1060"/>
      <c r="W23" s="1060"/>
      <c r="X23" s="1060"/>
      <c r="Y23" s="1060"/>
      <c r="Z23" s="1060"/>
      <c r="AA23" s="1060"/>
      <c r="AB23" s="1060"/>
      <c r="AC23" s="1060"/>
      <c r="AD23" s="1064"/>
    </row>
    <row r="24" spans="2:30" s="114" customFormat="1" ht="30" customHeight="1">
      <c r="B24" s="256">
        <v>7</v>
      </c>
      <c r="C24" s="1060"/>
      <c r="D24" s="1060"/>
      <c r="E24" s="1060"/>
      <c r="F24" s="1060"/>
      <c r="G24" s="1060"/>
      <c r="H24" s="1060"/>
      <c r="I24" s="1060"/>
      <c r="J24" s="1060"/>
      <c r="K24" s="1060"/>
      <c r="L24" s="1060"/>
      <c r="M24" s="1060"/>
      <c r="N24" s="1065"/>
      <c r="O24" s="1065"/>
      <c r="P24" s="1065"/>
      <c r="Q24" s="1065"/>
      <c r="R24" s="1060"/>
      <c r="S24" s="1060"/>
      <c r="T24" s="1060"/>
      <c r="U24" s="1060"/>
      <c r="V24" s="1060"/>
      <c r="W24" s="1060"/>
      <c r="X24" s="1060"/>
      <c r="Y24" s="1060"/>
      <c r="Z24" s="1060"/>
      <c r="AA24" s="1060"/>
      <c r="AB24" s="1060"/>
      <c r="AC24" s="1060"/>
      <c r="AD24" s="1064"/>
    </row>
    <row r="25" spans="2:30" s="114" customFormat="1" ht="30" customHeight="1">
      <c r="B25" s="256">
        <v>8</v>
      </c>
      <c r="C25" s="1060"/>
      <c r="D25" s="1060"/>
      <c r="E25" s="1060"/>
      <c r="F25" s="1060"/>
      <c r="G25" s="1060"/>
      <c r="H25" s="1060"/>
      <c r="I25" s="1060"/>
      <c r="J25" s="1060"/>
      <c r="K25" s="1060"/>
      <c r="L25" s="1060"/>
      <c r="M25" s="1060"/>
      <c r="N25" s="1065"/>
      <c r="O25" s="1065"/>
      <c r="P25" s="1065"/>
      <c r="Q25" s="1065"/>
      <c r="R25" s="1060"/>
      <c r="S25" s="1060"/>
      <c r="T25" s="1060"/>
      <c r="U25" s="1060"/>
      <c r="V25" s="1060"/>
      <c r="W25" s="1060"/>
      <c r="X25" s="1060"/>
      <c r="Y25" s="1060"/>
      <c r="Z25" s="1060"/>
      <c r="AA25" s="1060"/>
      <c r="AB25" s="1060"/>
      <c r="AC25" s="1060"/>
      <c r="AD25" s="1064"/>
    </row>
    <row r="26" spans="2:30" s="114" customFormat="1" ht="30" customHeight="1">
      <c r="B26" s="256">
        <v>9</v>
      </c>
      <c r="C26" s="1060"/>
      <c r="D26" s="1060"/>
      <c r="E26" s="1060"/>
      <c r="F26" s="1060"/>
      <c r="G26" s="1060"/>
      <c r="H26" s="1060"/>
      <c r="I26" s="1060"/>
      <c r="J26" s="1060"/>
      <c r="K26" s="1060"/>
      <c r="L26" s="1060"/>
      <c r="M26" s="1060"/>
      <c r="N26" s="1065"/>
      <c r="O26" s="1065"/>
      <c r="P26" s="1065"/>
      <c r="Q26" s="1065"/>
      <c r="R26" s="1060"/>
      <c r="S26" s="1060"/>
      <c r="T26" s="1060"/>
      <c r="U26" s="1060"/>
      <c r="V26" s="1060"/>
      <c r="W26" s="1060"/>
      <c r="X26" s="1060"/>
      <c r="Y26" s="1060"/>
      <c r="Z26" s="1060"/>
      <c r="AA26" s="1060"/>
      <c r="AB26" s="1060"/>
      <c r="AC26" s="1060"/>
      <c r="AD26" s="1064"/>
    </row>
    <row r="27" spans="2:30" s="114" customFormat="1" ht="30" customHeight="1">
      <c r="B27" s="256">
        <v>10</v>
      </c>
      <c r="C27" s="1060"/>
      <c r="D27" s="1060"/>
      <c r="E27" s="1060"/>
      <c r="F27" s="1060"/>
      <c r="G27" s="1060"/>
      <c r="H27" s="1060"/>
      <c r="I27" s="1060"/>
      <c r="J27" s="1060"/>
      <c r="K27" s="1060"/>
      <c r="L27" s="1060"/>
      <c r="M27" s="1060"/>
      <c r="N27" s="1065"/>
      <c r="O27" s="1065"/>
      <c r="P27" s="1065"/>
      <c r="Q27" s="1065"/>
      <c r="R27" s="1060"/>
      <c r="S27" s="1060"/>
      <c r="T27" s="1060"/>
      <c r="U27" s="1060"/>
      <c r="V27" s="1060"/>
      <c r="W27" s="1060"/>
      <c r="X27" s="1060"/>
      <c r="Y27" s="1060"/>
      <c r="Z27" s="1060"/>
      <c r="AA27" s="1060"/>
      <c r="AB27" s="1060"/>
      <c r="AC27" s="1060"/>
      <c r="AD27" s="1064"/>
    </row>
    <row r="28" spans="2:30" s="114" customFormat="1" ht="30" customHeight="1">
      <c r="B28" s="262">
        <v>11</v>
      </c>
      <c r="C28" s="1072"/>
      <c r="D28" s="1072"/>
      <c r="E28" s="1072"/>
      <c r="F28" s="1072"/>
      <c r="G28" s="1072"/>
      <c r="H28" s="1072"/>
      <c r="I28" s="1072"/>
      <c r="J28" s="1072"/>
      <c r="K28" s="1072"/>
      <c r="L28" s="1072"/>
      <c r="M28" s="1072"/>
      <c r="N28" s="1073"/>
      <c r="O28" s="1073"/>
      <c r="P28" s="1073"/>
      <c r="Q28" s="1073"/>
      <c r="R28" s="1072"/>
      <c r="S28" s="1072"/>
      <c r="T28" s="1072"/>
      <c r="U28" s="1072"/>
      <c r="V28" s="1072"/>
      <c r="W28" s="1072"/>
      <c r="X28" s="1072"/>
      <c r="Y28" s="1072"/>
      <c r="Z28" s="1072"/>
      <c r="AA28" s="1072"/>
      <c r="AB28" s="1072"/>
      <c r="AC28" s="1072"/>
      <c r="AD28" s="1074"/>
    </row>
    <row r="29" spans="2:30" ht="15" customHeight="1">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row>
    <row r="30" spans="2:30" ht="15" customHeight="1">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row>
    <row r="31" spans="2:30" ht="15" customHeight="1">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90" t="s">
        <v>573</v>
      </c>
      <c r="Z31" s="90"/>
      <c r="AA31" s="90"/>
      <c r="AB31" s="90"/>
      <c r="AC31" s="90"/>
      <c r="AD31" s="90"/>
    </row>
    <row r="32" spans="2:30" ht="15" customHeight="1">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90"/>
      <c r="Z32" s="90"/>
      <c r="AA32" s="90"/>
      <c r="AB32" s="90"/>
      <c r="AC32" s="90" t="s">
        <v>614</v>
      </c>
      <c r="AD32" s="90"/>
    </row>
  </sheetData>
  <sheetProtection/>
  <mergeCells count="55">
    <mergeCell ref="W8:AD8"/>
    <mergeCell ref="I4:AD4"/>
    <mergeCell ref="I5:AD7"/>
    <mergeCell ref="E2:F2"/>
    <mergeCell ref="B4:H4"/>
    <mergeCell ref="B8:V8"/>
    <mergeCell ref="B5:H7"/>
    <mergeCell ref="C21:M21"/>
    <mergeCell ref="N21:Q21"/>
    <mergeCell ref="C22:M22"/>
    <mergeCell ref="N22:Q22"/>
    <mergeCell ref="R21:AD21"/>
    <mergeCell ref="R22:AD22"/>
    <mergeCell ref="R25:AD25"/>
    <mergeCell ref="R26:AD26"/>
    <mergeCell ref="C27:M27"/>
    <mergeCell ref="N27:Q27"/>
    <mergeCell ref="R23:AD23"/>
    <mergeCell ref="R24:AD24"/>
    <mergeCell ref="C23:M23"/>
    <mergeCell ref="N23:Q23"/>
    <mergeCell ref="C28:M28"/>
    <mergeCell ref="N28:Q28"/>
    <mergeCell ref="C24:M24"/>
    <mergeCell ref="N24:Q24"/>
    <mergeCell ref="R27:AD27"/>
    <mergeCell ref="R28:AD28"/>
    <mergeCell ref="C25:M25"/>
    <mergeCell ref="N25:Q25"/>
    <mergeCell ref="C26:M26"/>
    <mergeCell ref="N26:Q26"/>
    <mergeCell ref="X11:AD11"/>
    <mergeCell ref="W9:AD9"/>
    <mergeCell ref="B12:H12"/>
    <mergeCell ref="I12:O12"/>
    <mergeCell ref="P12:V12"/>
    <mergeCell ref="W12:AD12"/>
    <mergeCell ref="R18:AD18"/>
    <mergeCell ref="C20:M20"/>
    <mergeCell ref="N18:Q18"/>
    <mergeCell ref="N20:Q20"/>
    <mergeCell ref="R19:AD19"/>
    <mergeCell ref="R20:AD20"/>
    <mergeCell ref="C19:M19"/>
    <mergeCell ref="N19:Q19"/>
    <mergeCell ref="B13:H16"/>
    <mergeCell ref="C17:M17"/>
    <mergeCell ref="C18:M18"/>
    <mergeCell ref="AF2:AI2"/>
    <mergeCell ref="W13:AD16"/>
    <mergeCell ref="P13:V16"/>
    <mergeCell ref="N17:Q17"/>
    <mergeCell ref="I13:O16"/>
    <mergeCell ref="B9:V11"/>
    <mergeCell ref="R17:AD17"/>
  </mergeCells>
  <hyperlinks>
    <hyperlink ref="AF2:AI2" location="はじめに!A1" display="「はじめに」シートに戻る"/>
  </hyperlinks>
  <printOptions/>
  <pageMargins left="0.787" right="0.787" top="0.984" bottom="0.984"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H50"/>
  <sheetViews>
    <sheetView showRowColHeaders="0" showZeros="0" showOutlineSymbols="0" zoomScalePageLayoutView="0" workbookViewId="0" topLeftCell="A1">
      <selection activeCell="V3" sqref="V3"/>
    </sheetView>
  </sheetViews>
  <sheetFormatPr defaultColWidth="3.00390625" defaultRowHeight="15" customHeight="1"/>
  <cols>
    <col min="1" max="30" width="3.00390625" style="159" customWidth="1"/>
    <col min="31" max="34" width="5.375" style="159" customWidth="1"/>
    <col min="35" max="16384" width="3.00390625" style="159" customWidth="1"/>
  </cols>
  <sheetData>
    <row r="1" spans="1:29" ht="15" customHeight="1">
      <c r="A1" s="90"/>
      <c r="B1" s="90"/>
      <c r="C1" s="90"/>
      <c r="D1" s="90"/>
      <c r="E1" s="90"/>
      <c r="F1" s="90"/>
      <c r="G1" s="90"/>
      <c r="H1" s="90"/>
      <c r="I1" s="90"/>
      <c r="J1" s="90"/>
      <c r="K1" s="90"/>
      <c r="L1" s="90"/>
      <c r="M1" s="90"/>
      <c r="N1" s="90"/>
      <c r="O1" s="90"/>
      <c r="P1" s="90"/>
      <c r="Q1" s="90"/>
      <c r="R1" s="90"/>
      <c r="S1" s="90"/>
      <c r="T1" s="90"/>
      <c r="U1" s="90"/>
      <c r="V1" s="90" t="s">
        <v>779</v>
      </c>
      <c r="W1" s="90"/>
      <c r="X1" s="90"/>
      <c r="Y1" s="90" t="s">
        <v>421</v>
      </c>
      <c r="Z1" s="1120">
        <f>'入力'!B3</f>
        <v>0</v>
      </c>
      <c r="AA1" s="1120"/>
      <c r="AB1" s="1120"/>
      <c r="AC1" s="90" t="s">
        <v>342</v>
      </c>
    </row>
    <row r="2" spans="1:34" ht="15" customHeight="1">
      <c r="A2" s="90"/>
      <c r="B2" s="90"/>
      <c r="C2" s="90"/>
      <c r="D2" s="90"/>
      <c r="E2" s="90"/>
      <c r="F2" s="90"/>
      <c r="G2" s="90"/>
      <c r="H2" s="90"/>
      <c r="I2" s="90"/>
      <c r="J2" s="90"/>
      <c r="K2" s="90"/>
      <c r="L2" s="90"/>
      <c r="M2" s="90"/>
      <c r="N2" s="90"/>
      <c r="O2" s="90"/>
      <c r="P2" s="90"/>
      <c r="Q2" s="90"/>
      <c r="R2" s="90"/>
      <c r="S2" s="90"/>
      <c r="T2" s="90"/>
      <c r="U2" s="90"/>
      <c r="V2" s="1036">
        <f>'入力'!B16</f>
        <v>41608</v>
      </c>
      <c r="W2" s="1036"/>
      <c r="X2" s="1036"/>
      <c r="Y2" s="1036"/>
      <c r="Z2" s="1036"/>
      <c r="AA2" s="1036"/>
      <c r="AB2" s="1036"/>
      <c r="AC2" s="1036"/>
      <c r="AE2" s="497" t="s">
        <v>729</v>
      </c>
      <c r="AF2" s="497"/>
      <c r="AG2" s="497"/>
      <c r="AH2" s="497"/>
    </row>
    <row r="3" spans="1:29" ht="19.5">
      <c r="A3" s="91" t="s">
        <v>325</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row>
    <row r="4" spans="1:29" ht="15" customHeight="1">
      <c r="A4" s="90"/>
      <c r="B4" s="90"/>
      <c r="C4" s="90"/>
      <c r="D4" s="90"/>
      <c r="E4" s="90"/>
      <c r="F4" s="90"/>
      <c r="G4" s="90"/>
      <c r="H4" s="90"/>
      <c r="I4" s="90"/>
      <c r="J4" s="90"/>
      <c r="K4" s="90"/>
      <c r="L4" s="90"/>
      <c r="M4" s="90"/>
      <c r="N4" s="90"/>
      <c r="O4" s="90"/>
      <c r="P4" s="90"/>
      <c r="Q4" s="90"/>
      <c r="R4" s="90" t="s">
        <v>343</v>
      </c>
      <c r="S4" s="90"/>
      <c r="T4" s="90"/>
      <c r="U4" s="90" t="s">
        <v>541</v>
      </c>
      <c r="V4" s="1037">
        <f>'入力'!B4</f>
        <v>111</v>
      </c>
      <c r="W4" s="1037"/>
      <c r="X4" s="90" t="s">
        <v>542</v>
      </c>
      <c r="Y4" s="90"/>
      <c r="Z4" s="90"/>
      <c r="AA4" s="90"/>
      <c r="AB4" s="90"/>
      <c r="AC4" s="90"/>
    </row>
    <row r="5" spans="1:29" ht="15" customHeight="1">
      <c r="A5" s="90"/>
      <c r="B5" s="90"/>
      <c r="C5" s="90"/>
      <c r="D5" s="90"/>
      <c r="E5" s="90"/>
      <c r="F5" s="90"/>
      <c r="G5" s="90"/>
      <c r="H5" s="90"/>
      <c r="I5" s="90"/>
      <c r="J5" s="90"/>
      <c r="K5" s="90"/>
      <c r="L5" s="90"/>
      <c r="M5" s="90"/>
      <c r="N5" s="90"/>
      <c r="O5" s="90"/>
      <c r="P5" s="90"/>
      <c r="Q5" s="90"/>
      <c r="R5" s="1038" t="str">
        <f>'入力'!B2</f>
        <v>仙台市立××小学校</v>
      </c>
      <c r="S5" s="1039"/>
      <c r="T5" s="1039"/>
      <c r="U5" s="1039"/>
      <c r="V5" s="1039"/>
      <c r="W5" s="1039"/>
      <c r="X5" s="1039"/>
      <c r="Y5" s="1039"/>
      <c r="Z5" s="1039"/>
      <c r="AA5" s="1039"/>
      <c r="AB5" s="1039"/>
      <c r="AC5" s="90"/>
    </row>
    <row r="6" spans="1:29" ht="15" customHeight="1">
      <c r="A6" s="90"/>
      <c r="B6" s="90"/>
      <c r="C6" s="90"/>
      <c r="D6" s="90"/>
      <c r="E6" s="90"/>
      <c r="F6" s="90"/>
      <c r="G6" s="90"/>
      <c r="H6" s="90"/>
      <c r="I6" s="90"/>
      <c r="J6" s="90"/>
      <c r="K6" s="90"/>
      <c r="L6" s="90"/>
      <c r="M6" s="90"/>
      <c r="N6" s="90"/>
      <c r="O6" s="90"/>
      <c r="P6" s="90"/>
      <c r="Q6" s="90"/>
      <c r="R6" s="1037" t="s">
        <v>346</v>
      </c>
      <c r="S6" s="1037"/>
      <c r="T6" s="1040" t="str">
        <f>'入力'!B5</f>
        <v>△△　△△</v>
      </c>
      <c r="U6" s="1037"/>
      <c r="V6" s="1037"/>
      <c r="W6" s="1037"/>
      <c r="X6" s="1037"/>
      <c r="Y6" s="1037"/>
      <c r="Z6" s="1037"/>
      <c r="AA6" s="1037"/>
      <c r="AB6" s="94" t="s">
        <v>214</v>
      </c>
      <c r="AC6" s="90"/>
    </row>
    <row r="7" spans="1:29" ht="15" customHeight="1">
      <c r="A7" s="90"/>
      <c r="B7" s="90"/>
      <c r="C7" s="90"/>
      <c r="D7" s="90"/>
      <c r="E7" s="90"/>
      <c r="F7" s="90"/>
      <c r="G7" s="90"/>
      <c r="H7" s="90"/>
      <c r="I7" s="90"/>
      <c r="J7" s="90"/>
      <c r="K7" s="90"/>
      <c r="L7" s="90"/>
      <c r="M7" s="90"/>
      <c r="N7" s="90"/>
      <c r="O7" s="90"/>
      <c r="P7" s="90"/>
      <c r="Q7" s="90"/>
      <c r="R7" s="92"/>
      <c r="S7" s="92"/>
      <c r="T7" s="93"/>
      <c r="U7" s="92"/>
      <c r="V7" s="92"/>
      <c r="W7" s="92"/>
      <c r="X7" s="92"/>
      <c r="Y7" s="92"/>
      <c r="Z7" s="92"/>
      <c r="AA7" s="92"/>
      <c r="AB7" s="95"/>
      <c r="AC7" s="90"/>
    </row>
    <row r="8" spans="1:29" ht="15" customHeight="1">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row>
    <row r="9" spans="1:29" s="160" customFormat="1" ht="27">
      <c r="A9" s="96"/>
      <c r="B9" s="96"/>
      <c r="C9" s="96"/>
      <c r="D9" s="96"/>
      <c r="E9" s="96"/>
      <c r="F9" s="96"/>
      <c r="G9" s="1035" t="str">
        <f>'入力'!B17</f>
        <v>平成25年度　情報教育担当者研修会</v>
      </c>
      <c r="H9" s="1035"/>
      <c r="I9" s="1035"/>
      <c r="J9" s="1035"/>
      <c r="K9" s="1035"/>
      <c r="L9" s="1035"/>
      <c r="M9" s="1035"/>
      <c r="N9" s="1035"/>
      <c r="O9" s="1035"/>
      <c r="P9" s="1035"/>
      <c r="Q9" s="1035"/>
      <c r="R9" s="97" t="s">
        <v>543</v>
      </c>
      <c r="S9" s="97"/>
      <c r="T9" s="97"/>
      <c r="U9" s="97"/>
      <c r="V9" s="96"/>
      <c r="W9" s="96"/>
      <c r="X9" s="96"/>
      <c r="Y9" s="96"/>
      <c r="Z9" s="96"/>
      <c r="AA9" s="96"/>
      <c r="AB9" s="96"/>
      <c r="AC9" s="96"/>
    </row>
    <row r="10" spans="1:29" s="160" customFormat="1" ht="15" customHeight="1">
      <c r="A10" s="96"/>
      <c r="B10" s="96"/>
      <c r="C10" s="96"/>
      <c r="D10" s="96"/>
      <c r="E10" s="96"/>
      <c r="F10" s="96"/>
      <c r="G10" s="98"/>
      <c r="H10" s="98"/>
      <c r="I10" s="98"/>
      <c r="J10" s="98"/>
      <c r="K10" s="98"/>
      <c r="L10" s="98"/>
      <c r="M10" s="98"/>
      <c r="N10" s="98"/>
      <c r="O10" s="98"/>
      <c r="P10" s="98"/>
      <c r="Q10" s="98"/>
      <c r="R10" s="99"/>
      <c r="S10" s="99"/>
      <c r="T10" s="99"/>
      <c r="U10" s="99"/>
      <c r="V10" s="96"/>
      <c r="W10" s="96"/>
      <c r="X10" s="96"/>
      <c r="Y10" s="96"/>
      <c r="Z10" s="96"/>
      <c r="AA10" s="96"/>
      <c r="AB10" s="96"/>
      <c r="AC10" s="96"/>
    </row>
    <row r="11" spans="1:29" ht="1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row>
    <row r="12" spans="1:29" ht="15" customHeight="1">
      <c r="A12" s="90"/>
      <c r="B12" s="90">
        <v>1</v>
      </c>
      <c r="C12" s="90" t="s">
        <v>518</v>
      </c>
      <c r="D12" s="90"/>
      <c r="E12" s="1090" t="s">
        <v>30</v>
      </c>
      <c r="F12" s="1090"/>
      <c r="G12" s="1090"/>
      <c r="H12" s="1090"/>
      <c r="I12" s="1090"/>
      <c r="J12" s="1090"/>
      <c r="K12" s="1090"/>
      <c r="L12" s="1090"/>
      <c r="M12" s="1090"/>
      <c r="N12" s="1090"/>
      <c r="O12" s="1090"/>
      <c r="P12" s="1090"/>
      <c r="Q12" s="1090"/>
      <c r="R12" s="1090"/>
      <c r="S12" s="1090"/>
      <c r="T12" s="1090"/>
      <c r="U12" s="1090"/>
      <c r="V12" s="1090"/>
      <c r="W12" s="1090"/>
      <c r="X12" s="1090"/>
      <c r="Y12" s="1090"/>
      <c r="Z12" s="1090"/>
      <c r="AA12" s="1090"/>
      <c r="AB12" s="1090"/>
      <c r="AC12" s="90"/>
    </row>
    <row r="13" spans="1:29" ht="1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row>
    <row r="14" spans="1:29" ht="15" customHeight="1">
      <c r="A14" s="90"/>
      <c r="B14" s="90">
        <v>2</v>
      </c>
      <c r="C14" s="90" t="s">
        <v>532</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row>
    <row r="15" spans="1:29" ht="15" customHeight="1">
      <c r="A15" s="90"/>
      <c r="B15" s="1103" t="s">
        <v>491</v>
      </c>
      <c r="C15" s="1081"/>
      <c r="D15" s="1081"/>
      <c r="E15" s="1081" t="s">
        <v>544</v>
      </c>
      <c r="F15" s="1081"/>
      <c r="G15" s="1081"/>
      <c r="H15" s="1081"/>
      <c r="I15" s="1081"/>
      <c r="J15" s="1081"/>
      <c r="K15" s="1081"/>
      <c r="L15" s="1081"/>
      <c r="M15" s="1081" t="s">
        <v>545</v>
      </c>
      <c r="N15" s="1081"/>
      <c r="O15" s="1081"/>
      <c r="P15" s="1081"/>
      <c r="Q15" s="1081"/>
      <c r="R15" s="1081"/>
      <c r="S15" s="1081"/>
      <c r="T15" s="1081"/>
      <c r="U15" s="1081" t="s">
        <v>546</v>
      </c>
      <c r="V15" s="1081"/>
      <c r="W15" s="1081"/>
      <c r="X15" s="1081"/>
      <c r="Y15" s="1081" t="s">
        <v>547</v>
      </c>
      <c r="Z15" s="1081"/>
      <c r="AA15" s="1081"/>
      <c r="AB15" s="1082"/>
      <c r="AC15" s="90"/>
    </row>
    <row r="16" spans="1:29" ht="15" customHeight="1">
      <c r="A16" s="90"/>
      <c r="B16" s="1113">
        <f>'入力'!B56</f>
        <v>3</v>
      </c>
      <c r="C16" s="1105"/>
      <c r="D16" s="1106"/>
      <c r="E16" s="1104">
        <f>'入力'!B58</f>
        <v>28</v>
      </c>
      <c r="F16" s="1105"/>
      <c r="G16" s="1105"/>
      <c r="H16" s="1105"/>
      <c r="I16" s="1105"/>
      <c r="J16" s="1105"/>
      <c r="K16" s="1105"/>
      <c r="L16" s="1106"/>
      <c r="M16" s="1091">
        <v>52</v>
      </c>
      <c r="N16" s="1091"/>
      <c r="O16" s="1091"/>
      <c r="P16" s="1091"/>
      <c r="Q16" s="1091"/>
      <c r="R16" s="1091"/>
      <c r="S16" s="1091"/>
      <c r="T16" s="1091"/>
      <c r="U16" s="1095">
        <f>M16/E16*100</f>
        <v>185.71428571428572</v>
      </c>
      <c r="V16" s="1096"/>
      <c r="W16" s="1096"/>
      <c r="X16" s="100" t="s">
        <v>548</v>
      </c>
      <c r="Y16" s="1091"/>
      <c r="Z16" s="1091"/>
      <c r="AA16" s="1091"/>
      <c r="AB16" s="1092"/>
      <c r="AC16" s="90"/>
    </row>
    <row r="17" spans="1:29" ht="15" customHeight="1">
      <c r="A17" s="90"/>
      <c r="B17" s="1114"/>
      <c r="C17" s="1108"/>
      <c r="D17" s="1109"/>
      <c r="E17" s="1107"/>
      <c r="F17" s="1108"/>
      <c r="G17" s="1108"/>
      <c r="H17" s="1108"/>
      <c r="I17" s="1108"/>
      <c r="J17" s="1108"/>
      <c r="K17" s="1108"/>
      <c r="L17" s="1109"/>
      <c r="M17" s="1091"/>
      <c r="N17" s="1091"/>
      <c r="O17" s="1091"/>
      <c r="P17" s="1091"/>
      <c r="Q17" s="1091"/>
      <c r="R17" s="1091"/>
      <c r="S17" s="1091"/>
      <c r="T17" s="1091"/>
      <c r="U17" s="1097"/>
      <c r="V17" s="1098"/>
      <c r="W17" s="1098"/>
      <c r="X17" s="101"/>
      <c r="Y17" s="1091"/>
      <c r="Z17" s="1091"/>
      <c r="AA17" s="1091"/>
      <c r="AB17" s="1092"/>
      <c r="AC17" s="90"/>
    </row>
    <row r="18" spans="1:29" ht="15" customHeight="1">
      <c r="A18" s="90"/>
      <c r="B18" s="1115"/>
      <c r="C18" s="1111"/>
      <c r="D18" s="1112"/>
      <c r="E18" s="1110"/>
      <c r="F18" s="1111"/>
      <c r="G18" s="1111"/>
      <c r="H18" s="1111"/>
      <c r="I18" s="1111"/>
      <c r="J18" s="1111"/>
      <c r="K18" s="1111"/>
      <c r="L18" s="1112"/>
      <c r="M18" s="1093"/>
      <c r="N18" s="1093"/>
      <c r="O18" s="1093"/>
      <c r="P18" s="1093"/>
      <c r="Q18" s="1093"/>
      <c r="R18" s="1093"/>
      <c r="S18" s="1093"/>
      <c r="T18" s="1093"/>
      <c r="U18" s="1099"/>
      <c r="V18" s="1100"/>
      <c r="W18" s="1100"/>
      <c r="X18" s="102"/>
      <c r="Y18" s="1093"/>
      <c r="Z18" s="1093"/>
      <c r="AA18" s="1093"/>
      <c r="AB18" s="1094"/>
      <c r="AC18" s="90"/>
    </row>
    <row r="19" spans="1:29" ht="15" customHeight="1">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row>
    <row r="20" spans="1:29" ht="15" customHeight="1">
      <c r="A20" s="90"/>
      <c r="B20" s="90">
        <v>3</v>
      </c>
      <c r="C20" s="90" t="s">
        <v>484</v>
      </c>
      <c r="D20" s="90"/>
      <c r="E20" s="90"/>
      <c r="F20" s="90" t="s">
        <v>549</v>
      </c>
      <c r="G20" s="90"/>
      <c r="H20" s="90"/>
      <c r="I20" s="90"/>
      <c r="J20" s="90"/>
      <c r="K20" s="90"/>
      <c r="L20" s="90"/>
      <c r="M20" s="90"/>
      <c r="N20" s="90"/>
      <c r="O20" s="90"/>
      <c r="P20" s="90"/>
      <c r="Q20" s="90"/>
      <c r="R20" s="90"/>
      <c r="S20" s="90"/>
      <c r="T20" s="90"/>
      <c r="U20" s="90"/>
      <c r="V20" s="90"/>
      <c r="W20" s="90"/>
      <c r="X20" s="90"/>
      <c r="Y20" s="90"/>
      <c r="Z20" s="90"/>
      <c r="AA20" s="90"/>
      <c r="AB20" s="90"/>
      <c r="AC20" s="90"/>
    </row>
    <row r="21" spans="1:29" ht="15" customHeight="1">
      <c r="A21" s="90"/>
      <c r="B21" s="90"/>
      <c r="C21" s="90"/>
      <c r="D21" s="1117" t="str">
        <f>'入力'!B19</f>
        <v>仙台市教育センター</v>
      </c>
      <c r="E21" s="1117"/>
      <c r="F21" s="1117"/>
      <c r="G21" s="1117"/>
      <c r="H21" s="1117"/>
      <c r="I21" s="1117"/>
      <c r="J21" s="1117"/>
      <c r="K21" s="1117"/>
      <c r="L21" s="1117"/>
      <c r="M21" s="1117"/>
      <c r="N21" s="1117"/>
      <c r="O21" s="1117"/>
      <c r="P21" s="1117"/>
      <c r="Q21" s="1117"/>
      <c r="R21" s="1117"/>
      <c r="S21" s="1117"/>
      <c r="T21" s="1117"/>
      <c r="U21" s="1117"/>
      <c r="V21" s="1117"/>
      <c r="W21" s="1117"/>
      <c r="X21" s="1117"/>
      <c r="Y21" s="1117"/>
      <c r="Z21" s="1117"/>
      <c r="AA21" s="1117"/>
      <c r="AB21" s="90"/>
      <c r="AC21" s="90"/>
    </row>
    <row r="22" spans="1:29" ht="15" customHeight="1">
      <c r="A22" s="90"/>
      <c r="B22" s="90"/>
      <c r="C22" s="90"/>
      <c r="D22" s="90"/>
      <c r="E22" s="90"/>
      <c r="F22" s="90"/>
      <c r="G22" s="90"/>
      <c r="H22" s="1117" t="str">
        <f>"（"&amp;'入力'!B22&amp;"）"</f>
        <v>（）</v>
      </c>
      <c r="I22" s="1117"/>
      <c r="J22" s="1117"/>
      <c r="K22" s="1117"/>
      <c r="L22" s="1117"/>
      <c r="M22" s="1117"/>
      <c r="N22" s="1117"/>
      <c r="O22" s="1117"/>
      <c r="P22" s="1117"/>
      <c r="Q22" s="1117"/>
      <c r="R22" s="1117"/>
      <c r="S22" s="1117"/>
      <c r="T22" s="1117"/>
      <c r="U22" s="1117"/>
      <c r="V22" s="1117"/>
      <c r="W22" s="1117"/>
      <c r="X22" s="1117"/>
      <c r="Y22" s="1117"/>
      <c r="Z22" s="1117"/>
      <c r="AA22" s="1117"/>
      <c r="AB22" s="90"/>
      <c r="AC22" s="90"/>
    </row>
    <row r="23" spans="1:29" ht="15" customHeight="1">
      <c r="A23" s="90"/>
      <c r="B23" s="90">
        <v>4</v>
      </c>
      <c r="C23" s="90" t="s">
        <v>504</v>
      </c>
      <c r="D23" s="90"/>
      <c r="E23" s="90"/>
      <c r="F23" s="1089">
        <f>'入力'!B24</f>
        <v>41634</v>
      </c>
      <c r="G23" s="1089"/>
      <c r="H23" s="1089"/>
      <c r="I23" s="1089"/>
      <c r="J23" s="1089"/>
      <c r="K23" s="1118">
        <f>F23</f>
        <v>41634</v>
      </c>
      <c r="L23" s="1118"/>
      <c r="M23" s="1118"/>
      <c r="N23" s="90" t="s">
        <v>550</v>
      </c>
      <c r="O23" s="1089">
        <f>'入力'!B26</f>
        <v>41634</v>
      </c>
      <c r="P23" s="1089"/>
      <c r="Q23" s="1089"/>
      <c r="R23" s="1089"/>
      <c r="S23" s="1089"/>
      <c r="T23" s="1118">
        <f>O23</f>
        <v>41634</v>
      </c>
      <c r="U23" s="1118"/>
      <c r="V23" s="1118"/>
      <c r="W23" s="90"/>
      <c r="X23" s="1037">
        <f>'入力'!B28+1</f>
        <v>1</v>
      </c>
      <c r="Y23" s="1037"/>
      <c r="Z23" s="90" t="s">
        <v>332</v>
      </c>
      <c r="AA23" s="90"/>
      <c r="AB23" s="90"/>
      <c r="AC23" s="90"/>
    </row>
    <row r="24" spans="1:29" ht="15" customHeight="1">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row>
    <row r="25" spans="1:29" ht="15" customHeight="1">
      <c r="A25" s="90"/>
      <c r="B25" s="90">
        <v>5</v>
      </c>
      <c r="C25" s="90" t="s">
        <v>460</v>
      </c>
      <c r="D25" s="90"/>
      <c r="E25" s="90"/>
      <c r="F25" s="103" t="s">
        <v>551</v>
      </c>
      <c r="G25" s="103"/>
      <c r="H25" s="103"/>
      <c r="I25" s="103"/>
      <c r="J25" s="103"/>
      <c r="K25" s="103">
        <v>1</v>
      </c>
      <c r="L25" s="103"/>
      <c r="M25" s="103" t="s">
        <v>552</v>
      </c>
      <c r="N25" s="90"/>
      <c r="O25" s="90"/>
      <c r="P25" s="90" t="s">
        <v>613</v>
      </c>
      <c r="Q25" s="90" t="s">
        <v>468</v>
      </c>
      <c r="R25" s="90"/>
      <c r="S25" s="90"/>
      <c r="T25" s="90"/>
      <c r="U25" s="90"/>
      <c r="V25" s="90"/>
      <c r="W25" s="90"/>
      <c r="X25" s="90"/>
      <c r="Y25" s="90"/>
      <c r="Z25" s="90"/>
      <c r="AA25" s="90"/>
      <c r="AB25" s="90"/>
      <c r="AC25" s="90"/>
    </row>
    <row r="26" spans="1:29" ht="15" customHeight="1">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row>
    <row r="27" spans="1:29" ht="15" customHeight="1">
      <c r="A27" s="90"/>
      <c r="B27" s="90">
        <v>6</v>
      </c>
      <c r="C27" s="90" t="s">
        <v>553</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row>
    <row r="28" spans="1:29" ht="15" customHeight="1">
      <c r="A28" s="90"/>
      <c r="B28" s="90"/>
      <c r="C28" s="90"/>
      <c r="D28" s="90" t="s">
        <v>346</v>
      </c>
      <c r="E28" s="90"/>
      <c r="F28" s="408" t="str">
        <f>'入力'!B5</f>
        <v>△△　△△</v>
      </c>
      <c r="G28" s="90"/>
      <c r="H28" s="90"/>
      <c r="I28" s="90"/>
      <c r="J28" s="90" t="s">
        <v>444</v>
      </c>
      <c r="K28" s="90"/>
      <c r="L28" s="90"/>
      <c r="M28" s="90"/>
      <c r="N28" s="90"/>
      <c r="O28" s="90"/>
      <c r="P28" s="90" t="s">
        <v>296</v>
      </c>
      <c r="Q28" s="90"/>
      <c r="R28" s="90"/>
      <c r="S28" s="90"/>
      <c r="T28" s="90"/>
      <c r="U28" s="90"/>
      <c r="V28" s="90" t="s">
        <v>296</v>
      </c>
      <c r="W28" s="90"/>
      <c r="X28" s="90"/>
      <c r="Y28" s="90"/>
      <c r="Z28" s="90"/>
      <c r="AA28" s="90"/>
      <c r="AB28" s="90"/>
      <c r="AC28" s="90"/>
    </row>
    <row r="29" spans="1:29" ht="15" customHeight="1">
      <c r="A29" s="90"/>
      <c r="B29" s="90"/>
      <c r="C29" s="90"/>
      <c r="D29" s="90" t="s">
        <v>296</v>
      </c>
      <c r="E29" s="90"/>
      <c r="F29" s="90"/>
      <c r="G29" s="90"/>
      <c r="H29" s="90"/>
      <c r="I29" s="90"/>
      <c r="J29" s="90" t="s">
        <v>296</v>
      </c>
      <c r="K29" s="90"/>
      <c r="L29" s="90"/>
      <c r="M29" s="90"/>
      <c r="N29" s="90"/>
      <c r="O29" s="90"/>
      <c r="P29" s="90" t="s">
        <v>31</v>
      </c>
      <c r="Q29" s="90"/>
      <c r="R29" s="90"/>
      <c r="S29" s="90"/>
      <c r="T29" s="90"/>
      <c r="U29" s="90"/>
      <c r="V29" s="90"/>
      <c r="W29" s="90"/>
      <c r="X29" s="90"/>
      <c r="Y29" s="90"/>
      <c r="Z29" s="90"/>
      <c r="AA29" s="90"/>
      <c r="AB29" s="90"/>
      <c r="AC29" s="90"/>
    </row>
    <row r="30" spans="1:29" ht="15" customHeight="1">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row>
    <row r="31" spans="1:29" ht="15" customHeight="1">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row>
    <row r="32" spans="1:29" ht="15" customHeight="1">
      <c r="A32" s="90"/>
      <c r="B32" s="90">
        <v>7</v>
      </c>
      <c r="C32" s="90" t="s">
        <v>554</v>
      </c>
      <c r="D32" s="90"/>
      <c r="E32" s="90"/>
      <c r="F32" s="90"/>
      <c r="G32" s="90"/>
      <c r="H32" s="90"/>
      <c r="I32" s="90"/>
      <c r="J32" s="90"/>
      <c r="K32" s="90"/>
      <c r="L32" s="90"/>
      <c r="M32" s="90"/>
      <c r="N32" s="1116" t="s">
        <v>555</v>
      </c>
      <c r="O32" s="1116"/>
      <c r="P32" s="1116"/>
      <c r="Q32" s="1119">
        <f>SUM(F33:I35,O33:R35,X33:AA34)</f>
        <v>5712</v>
      </c>
      <c r="R32" s="1119"/>
      <c r="S32" s="1119"/>
      <c r="T32" s="1119"/>
      <c r="U32" s="1119"/>
      <c r="V32" s="103" t="s">
        <v>377</v>
      </c>
      <c r="W32" s="90"/>
      <c r="X32" s="90"/>
      <c r="Y32" s="90"/>
      <c r="Z32" s="90"/>
      <c r="AA32" s="90"/>
      <c r="AB32" s="90"/>
      <c r="AC32" s="90"/>
    </row>
    <row r="33" spans="1:29" ht="15" customHeight="1">
      <c r="A33" s="90"/>
      <c r="B33" s="90"/>
      <c r="C33" s="1085" t="s">
        <v>556</v>
      </c>
      <c r="D33" s="1085"/>
      <c r="E33" s="1085"/>
      <c r="F33" s="1086">
        <v>1146</v>
      </c>
      <c r="G33" s="1086"/>
      <c r="H33" s="1086"/>
      <c r="I33" s="1086"/>
      <c r="J33" s="104" t="s">
        <v>377</v>
      </c>
      <c r="K33" s="90"/>
      <c r="L33" s="1085" t="s">
        <v>559</v>
      </c>
      <c r="M33" s="1085"/>
      <c r="N33" s="1085"/>
      <c r="O33" s="1086"/>
      <c r="P33" s="1086"/>
      <c r="Q33" s="1086"/>
      <c r="R33" s="1086"/>
      <c r="S33" s="104" t="s">
        <v>377</v>
      </c>
      <c r="T33" s="90"/>
      <c r="U33" s="1085" t="s">
        <v>562</v>
      </c>
      <c r="V33" s="1085"/>
      <c r="W33" s="1085"/>
      <c r="X33" s="1086">
        <v>0</v>
      </c>
      <c r="Y33" s="1086"/>
      <c r="Z33" s="1086"/>
      <c r="AA33" s="1086"/>
      <c r="AB33" s="104" t="s">
        <v>377</v>
      </c>
      <c r="AC33" s="90"/>
    </row>
    <row r="34" spans="1:29" ht="15" customHeight="1">
      <c r="A34" s="90"/>
      <c r="B34" s="90"/>
      <c r="C34" s="1084" t="s">
        <v>557</v>
      </c>
      <c r="D34" s="1084"/>
      <c r="E34" s="1084"/>
      <c r="F34" s="1087">
        <v>2866</v>
      </c>
      <c r="G34" s="1087"/>
      <c r="H34" s="1087"/>
      <c r="I34" s="1087"/>
      <c r="J34" s="105" t="s">
        <v>377</v>
      </c>
      <c r="K34" s="90"/>
      <c r="L34" s="1084" t="s">
        <v>560</v>
      </c>
      <c r="M34" s="1084"/>
      <c r="N34" s="1084"/>
      <c r="O34" s="1087">
        <v>1000</v>
      </c>
      <c r="P34" s="1087"/>
      <c r="Q34" s="1087"/>
      <c r="R34" s="1087"/>
      <c r="S34" s="105" t="s">
        <v>377</v>
      </c>
      <c r="T34" s="90"/>
      <c r="U34" s="1088" t="s">
        <v>563</v>
      </c>
      <c r="V34" s="1088"/>
      <c r="W34" s="1088"/>
      <c r="X34" s="1087"/>
      <c r="Y34" s="1087"/>
      <c r="Z34" s="1087"/>
      <c r="AA34" s="1087"/>
      <c r="AB34" s="105" t="s">
        <v>377</v>
      </c>
      <c r="AC34" s="90"/>
    </row>
    <row r="35" spans="1:29" ht="15" customHeight="1">
      <c r="A35" s="90"/>
      <c r="B35" s="90"/>
      <c r="C35" s="1088" t="s">
        <v>558</v>
      </c>
      <c r="D35" s="1088"/>
      <c r="E35" s="1088"/>
      <c r="F35" s="1087"/>
      <c r="G35" s="1087"/>
      <c r="H35" s="1087"/>
      <c r="I35" s="1087"/>
      <c r="J35" s="105" t="s">
        <v>377</v>
      </c>
      <c r="K35" s="90"/>
      <c r="L35" s="1088" t="s">
        <v>561</v>
      </c>
      <c r="M35" s="1088"/>
      <c r="N35" s="1088"/>
      <c r="O35" s="1087">
        <v>700</v>
      </c>
      <c r="P35" s="1087"/>
      <c r="Q35" s="1087"/>
      <c r="R35" s="1087"/>
      <c r="S35" s="105" t="s">
        <v>377</v>
      </c>
      <c r="T35" s="90"/>
      <c r="U35" s="90"/>
      <c r="V35" s="90"/>
      <c r="W35" s="90"/>
      <c r="X35" s="90"/>
      <c r="Y35" s="90"/>
      <c r="Z35" s="90"/>
      <c r="AA35" s="90"/>
      <c r="AB35" s="90"/>
      <c r="AC35" s="90"/>
    </row>
    <row r="36" spans="1:29" ht="15" customHeight="1">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row>
    <row r="37" spans="1:29" ht="15" customHeight="1">
      <c r="A37" s="90"/>
      <c r="B37" s="90">
        <v>8</v>
      </c>
      <c r="C37" s="106" t="s">
        <v>564</v>
      </c>
      <c r="D37" s="106"/>
      <c r="E37" s="106"/>
      <c r="F37" s="106"/>
      <c r="G37" s="106"/>
      <c r="H37" s="106" t="s">
        <v>780</v>
      </c>
      <c r="I37" s="106"/>
      <c r="J37" s="106"/>
      <c r="K37" s="106"/>
      <c r="L37" s="106"/>
      <c r="M37" s="106"/>
      <c r="N37" s="106"/>
      <c r="O37" s="106"/>
      <c r="P37" s="90"/>
      <c r="Q37" s="106" t="s">
        <v>565</v>
      </c>
      <c r="R37" s="106"/>
      <c r="S37" s="106"/>
      <c r="T37" s="106"/>
      <c r="U37" s="106"/>
      <c r="V37" s="106"/>
      <c r="W37" s="106"/>
      <c r="X37" s="106"/>
      <c r="Y37" s="106"/>
      <c r="Z37" s="106"/>
      <c r="AA37" s="106"/>
      <c r="AB37" s="106"/>
      <c r="AC37" s="90"/>
    </row>
    <row r="38" spans="1:29" ht="15" customHeight="1">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row>
    <row r="39" spans="1:29" ht="15" customHeight="1">
      <c r="A39" s="90"/>
      <c r="B39" s="90">
        <v>9</v>
      </c>
      <c r="C39" s="106" t="s">
        <v>563</v>
      </c>
      <c r="D39" s="106"/>
      <c r="E39" s="106"/>
      <c r="F39" s="106"/>
      <c r="G39" s="1083"/>
      <c r="H39" s="1083"/>
      <c r="I39" s="1083"/>
      <c r="J39" s="1083"/>
      <c r="K39" s="1083"/>
      <c r="L39" s="106" t="s">
        <v>566</v>
      </c>
      <c r="M39" s="90"/>
      <c r="N39" s="90"/>
      <c r="O39" s="90"/>
      <c r="P39" s="90"/>
      <c r="Q39" s="90"/>
      <c r="R39" s="90"/>
      <c r="S39" s="90"/>
      <c r="T39" s="90"/>
      <c r="U39" s="90"/>
      <c r="V39" s="90"/>
      <c r="W39" s="90"/>
      <c r="X39" s="90"/>
      <c r="Y39" s="90"/>
      <c r="Z39" s="90"/>
      <c r="AA39" s="90"/>
      <c r="AB39" s="90"/>
      <c r="AC39" s="90"/>
    </row>
    <row r="40" spans="1:29" ht="15" customHeight="1">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row>
    <row r="41" spans="1:29" ht="15" customHeight="1">
      <c r="A41" s="90"/>
      <c r="B41" s="90" t="s">
        <v>381</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row>
    <row r="42" spans="1:29" ht="15" customHeight="1">
      <c r="A42" s="90"/>
      <c r="B42" s="90"/>
      <c r="C42" s="90">
        <v>1</v>
      </c>
      <c r="D42" s="1102" t="s">
        <v>569</v>
      </c>
      <c r="E42" s="1102"/>
      <c r="F42" s="1102"/>
      <c r="G42" s="1102"/>
      <c r="H42" s="1102"/>
      <c r="I42" s="1102"/>
      <c r="J42" s="1102"/>
      <c r="K42" s="1102"/>
      <c r="L42" s="1102"/>
      <c r="M42" s="1102"/>
      <c r="N42" s="1102"/>
      <c r="O42" s="1102"/>
      <c r="P42" s="1102"/>
      <c r="Q42" s="1102"/>
      <c r="R42" s="1102"/>
      <c r="S42" s="1102"/>
      <c r="T42" s="1102"/>
      <c r="U42" s="1102"/>
      <c r="V42" s="1102"/>
      <c r="W42" s="1102"/>
      <c r="X42" s="1102"/>
      <c r="Y42" s="1102"/>
      <c r="Z42" s="1102"/>
      <c r="AA42" s="1102"/>
      <c r="AB42" s="1102"/>
      <c r="AC42" s="1102"/>
    </row>
    <row r="43" spans="1:29" ht="15" customHeight="1">
      <c r="A43" s="90"/>
      <c r="B43" s="90"/>
      <c r="C43" s="90"/>
      <c r="D43" s="1102"/>
      <c r="E43" s="1102"/>
      <c r="F43" s="1102"/>
      <c r="G43" s="1102"/>
      <c r="H43" s="1102"/>
      <c r="I43" s="1102"/>
      <c r="J43" s="1102"/>
      <c r="K43" s="1102"/>
      <c r="L43" s="1102"/>
      <c r="M43" s="1102"/>
      <c r="N43" s="1102"/>
      <c r="O43" s="1102"/>
      <c r="P43" s="1102"/>
      <c r="Q43" s="1102"/>
      <c r="R43" s="1102"/>
      <c r="S43" s="1102"/>
      <c r="T43" s="1102"/>
      <c r="U43" s="1102"/>
      <c r="V43" s="1102"/>
      <c r="W43" s="1102"/>
      <c r="X43" s="1102"/>
      <c r="Y43" s="1102"/>
      <c r="Z43" s="1102"/>
      <c r="AA43" s="1102"/>
      <c r="AB43" s="1102"/>
      <c r="AC43" s="1102"/>
    </row>
    <row r="44" spans="1:29" ht="15" customHeight="1">
      <c r="A44" s="90"/>
      <c r="B44" s="90"/>
      <c r="C44" s="90">
        <v>2</v>
      </c>
      <c r="D44" s="90" t="s">
        <v>570</v>
      </c>
      <c r="E44" s="90"/>
      <c r="F44" s="90"/>
      <c r="G44" s="90"/>
      <c r="H44" s="90"/>
      <c r="I44" s="90"/>
      <c r="J44" s="90"/>
      <c r="K44" s="90"/>
      <c r="L44" s="90"/>
      <c r="M44" s="90"/>
      <c r="N44" s="90"/>
      <c r="O44" s="90"/>
      <c r="P44" s="90"/>
      <c r="Q44" s="90"/>
      <c r="R44" s="90"/>
      <c r="S44" s="90"/>
      <c r="T44" s="90"/>
      <c r="U44" s="90"/>
      <c r="V44" s="90"/>
      <c r="W44" s="90"/>
      <c r="X44" s="90"/>
      <c r="Y44" s="90"/>
      <c r="Z44" s="90"/>
      <c r="AA44" s="90"/>
      <c r="AB44" s="90"/>
      <c r="AC44" s="90"/>
    </row>
    <row r="45" spans="1:29" ht="15" customHeight="1">
      <c r="A45" s="90"/>
      <c r="B45" s="90"/>
      <c r="C45" s="90">
        <v>3</v>
      </c>
      <c r="D45" s="1102" t="s">
        <v>571</v>
      </c>
      <c r="E45" s="1102"/>
      <c r="F45" s="1102"/>
      <c r="G45" s="1102"/>
      <c r="H45" s="1102"/>
      <c r="I45" s="1102"/>
      <c r="J45" s="1102"/>
      <c r="K45" s="1102"/>
      <c r="L45" s="1102"/>
      <c r="M45" s="1102"/>
      <c r="N45" s="1102"/>
      <c r="O45" s="1102"/>
      <c r="P45" s="1102"/>
      <c r="Q45" s="1102"/>
      <c r="R45" s="1102"/>
      <c r="S45" s="1102"/>
      <c r="T45" s="1102"/>
      <c r="U45" s="1102"/>
      <c r="V45" s="1102"/>
      <c r="W45" s="1102"/>
      <c r="X45" s="1102"/>
      <c r="Y45" s="1102"/>
      <c r="Z45" s="1102"/>
      <c r="AA45" s="1102"/>
      <c r="AB45" s="1102"/>
      <c r="AC45" s="1102"/>
    </row>
    <row r="46" spans="1:29" ht="15" customHeight="1">
      <c r="A46" s="90"/>
      <c r="B46" s="90"/>
      <c r="C46" s="90"/>
      <c r="D46" s="1102"/>
      <c r="E46" s="1102"/>
      <c r="F46" s="1102"/>
      <c r="G46" s="1102"/>
      <c r="H46" s="1102"/>
      <c r="I46" s="1102"/>
      <c r="J46" s="1102"/>
      <c r="K46" s="1102"/>
      <c r="L46" s="1102"/>
      <c r="M46" s="1102"/>
      <c r="N46" s="1102"/>
      <c r="O46" s="1102"/>
      <c r="P46" s="1102"/>
      <c r="Q46" s="1102"/>
      <c r="R46" s="1102"/>
      <c r="S46" s="1102"/>
      <c r="T46" s="1102"/>
      <c r="U46" s="1102"/>
      <c r="V46" s="1102"/>
      <c r="W46" s="1102"/>
      <c r="X46" s="1102"/>
      <c r="Y46" s="1102"/>
      <c r="Z46" s="1102"/>
      <c r="AA46" s="1102"/>
      <c r="AB46" s="1102"/>
      <c r="AC46" s="1102"/>
    </row>
    <row r="47" spans="1:29" ht="15" customHeight="1">
      <c r="A47" s="90"/>
      <c r="B47" s="90"/>
      <c r="C47" s="90">
        <v>4</v>
      </c>
      <c r="D47" s="1101" t="s">
        <v>572</v>
      </c>
      <c r="E47" s="1101"/>
      <c r="F47" s="1101"/>
      <c r="G47" s="1101"/>
      <c r="H47" s="1101"/>
      <c r="I47" s="1101"/>
      <c r="J47" s="1101"/>
      <c r="K47" s="1101"/>
      <c r="L47" s="1101"/>
      <c r="M47" s="1101"/>
      <c r="N47" s="1101"/>
      <c r="O47" s="1101"/>
      <c r="P47" s="1101"/>
      <c r="Q47" s="1101"/>
      <c r="R47" s="1101"/>
      <c r="S47" s="1101"/>
      <c r="T47" s="1101"/>
      <c r="U47" s="1101"/>
      <c r="V47" s="1101"/>
      <c r="W47" s="1101"/>
      <c r="X47" s="1101"/>
      <c r="Y47" s="1101"/>
      <c r="Z47" s="1101"/>
      <c r="AA47" s="1101"/>
      <c r="AB47" s="1101"/>
      <c r="AC47" s="1101"/>
    </row>
    <row r="48" spans="1:29" ht="15" customHeight="1">
      <c r="A48" s="90"/>
      <c r="B48" s="90"/>
      <c r="C48" s="90"/>
      <c r="D48" s="1101"/>
      <c r="E48" s="1101"/>
      <c r="F48" s="1101"/>
      <c r="G48" s="1101"/>
      <c r="H48" s="1101"/>
      <c r="I48" s="1101"/>
      <c r="J48" s="1101"/>
      <c r="K48" s="1101"/>
      <c r="L48" s="1101"/>
      <c r="M48" s="1101"/>
      <c r="N48" s="1101"/>
      <c r="O48" s="1101"/>
      <c r="P48" s="1101"/>
      <c r="Q48" s="1101"/>
      <c r="R48" s="1101"/>
      <c r="S48" s="1101"/>
      <c r="T48" s="1101"/>
      <c r="U48" s="1101"/>
      <c r="V48" s="1101"/>
      <c r="W48" s="1101"/>
      <c r="X48" s="1101"/>
      <c r="Y48" s="1101"/>
      <c r="Z48" s="1101"/>
      <c r="AA48" s="1101"/>
      <c r="AB48" s="1101"/>
      <c r="AC48" s="1101"/>
    </row>
    <row r="49" spans="1:29" ht="15" customHeight="1">
      <c r="A49" s="90"/>
      <c r="B49" s="90"/>
      <c r="C49" s="90"/>
      <c r="D49" s="90"/>
      <c r="E49" s="90"/>
      <c r="F49" s="90"/>
      <c r="G49" s="90"/>
      <c r="H49" s="90"/>
      <c r="I49" s="90"/>
      <c r="J49" s="90"/>
      <c r="K49" s="90"/>
      <c r="L49" s="90"/>
      <c r="M49" s="90"/>
      <c r="N49" s="90"/>
      <c r="O49" s="90"/>
      <c r="P49" s="90"/>
      <c r="Q49" s="90"/>
      <c r="R49" s="90"/>
      <c r="S49" s="90"/>
      <c r="T49" s="90"/>
      <c r="U49" s="90"/>
      <c r="V49" s="90"/>
      <c r="W49" s="90"/>
      <c r="X49" s="90" t="s">
        <v>573</v>
      </c>
      <c r="Y49" s="90"/>
      <c r="Z49" s="90"/>
      <c r="AA49" s="90"/>
      <c r="AB49" s="90"/>
      <c r="AC49" s="90"/>
    </row>
    <row r="50" spans="1:29" ht="15" customHeight="1">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t="s">
        <v>574</v>
      </c>
      <c r="AC50" s="90"/>
    </row>
  </sheetData>
  <sheetProtection/>
  <mergeCells count="48">
    <mergeCell ref="O23:S23"/>
    <mergeCell ref="Q32:U32"/>
    <mergeCell ref="Z1:AB1"/>
    <mergeCell ref="M16:T18"/>
    <mergeCell ref="V2:AC2"/>
    <mergeCell ref="V4:W4"/>
    <mergeCell ref="R5:AB5"/>
    <mergeCell ref="R6:S6"/>
    <mergeCell ref="T6:AA6"/>
    <mergeCell ref="G9:Q9"/>
    <mergeCell ref="M15:T15"/>
    <mergeCell ref="E15:L15"/>
    <mergeCell ref="B15:D15"/>
    <mergeCell ref="E16:L18"/>
    <mergeCell ref="B16:D18"/>
    <mergeCell ref="N32:P32"/>
    <mergeCell ref="D21:AA21"/>
    <mergeCell ref="H22:AA22"/>
    <mergeCell ref="K23:M23"/>
    <mergeCell ref="T23:V23"/>
    <mergeCell ref="D47:AC48"/>
    <mergeCell ref="U34:W34"/>
    <mergeCell ref="L33:N33"/>
    <mergeCell ref="L34:N34"/>
    <mergeCell ref="D45:AC46"/>
    <mergeCell ref="D42:AC43"/>
    <mergeCell ref="F34:I34"/>
    <mergeCell ref="F35:I35"/>
    <mergeCell ref="AE2:AH2"/>
    <mergeCell ref="C35:E35"/>
    <mergeCell ref="L35:N35"/>
    <mergeCell ref="F33:I33"/>
    <mergeCell ref="F23:J23"/>
    <mergeCell ref="X23:Y23"/>
    <mergeCell ref="C33:E33"/>
    <mergeCell ref="E12:AB12"/>
    <mergeCell ref="Y16:AB18"/>
    <mergeCell ref="U16:W18"/>
    <mergeCell ref="Y15:AB15"/>
    <mergeCell ref="U15:X15"/>
    <mergeCell ref="G39:K39"/>
    <mergeCell ref="C34:E34"/>
    <mergeCell ref="U33:W33"/>
    <mergeCell ref="X33:AA33"/>
    <mergeCell ref="O33:R33"/>
    <mergeCell ref="O34:R34"/>
    <mergeCell ref="O35:R35"/>
    <mergeCell ref="X34:AA34"/>
  </mergeCells>
  <hyperlinks>
    <hyperlink ref="AE2:AH2" location="はじめに!A1" display="「はじめに」シートに戻る"/>
  </hyperlink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I61"/>
  <sheetViews>
    <sheetView showZeros="0" showOutlineSymbols="0" zoomScalePageLayoutView="0" workbookViewId="0" topLeftCell="A1">
      <selection activeCell="Q2" sqref="Q2:S2"/>
    </sheetView>
  </sheetViews>
  <sheetFormatPr defaultColWidth="9.00390625" defaultRowHeight="13.5"/>
  <cols>
    <col min="1" max="8" width="3.625" style="179" customWidth="1"/>
    <col min="9" max="9" width="3.625" style="34" customWidth="1"/>
    <col min="10" max="25" width="3.625" style="179" customWidth="1"/>
    <col min="26" max="26" width="1.625" style="179" customWidth="1"/>
    <col min="27" max="16384" width="9.00390625" style="179" customWidth="1"/>
  </cols>
  <sheetData>
    <row r="1" spans="1:25" ht="13.5">
      <c r="A1" s="1121" t="str">
        <f>'入力'!B2</f>
        <v>仙台市立××小学校</v>
      </c>
      <c r="B1" s="1122"/>
      <c r="C1" s="1122"/>
      <c r="D1" s="1122"/>
      <c r="E1" s="1122"/>
      <c r="F1" s="1122"/>
      <c r="G1" s="1122"/>
      <c r="H1" s="1122"/>
      <c r="I1" s="1122"/>
      <c r="J1" s="35"/>
      <c r="K1" s="215"/>
      <c r="L1" s="215"/>
      <c r="M1" s="215"/>
      <c r="N1" s="215"/>
      <c r="O1" s="215"/>
      <c r="P1" s="215"/>
      <c r="Q1" s="215"/>
      <c r="R1" s="215"/>
      <c r="S1" s="1125">
        <f>'入力'!B16</f>
        <v>41608</v>
      </c>
      <c r="T1" s="1125"/>
      <c r="U1" s="1125"/>
      <c r="V1" s="1125"/>
      <c r="W1" s="1125"/>
      <c r="X1" s="1125"/>
      <c r="Y1" s="1125"/>
    </row>
    <row r="2" spans="1:30" ht="13.5">
      <c r="A2" s="215"/>
      <c r="B2" s="1123" t="s">
        <v>346</v>
      </c>
      <c r="C2" s="1123"/>
      <c r="D2" s="215"/>
      <c r="E2" s="1124" t="str">
        <f>'入力'!B5</f>
        <v>△△　△△</v>
      </c>
      <c r="F2" s="1123"/>
      <c r="G2" s="1123"/>
      <c r="H2" s="1123"/>
      <c r="I2" s="1123"/>
      <c r="J2" s="215" t="s">
        <v>391</v>
      </c>
      <c r="K2" s="215"/>
      <c r="L2" s="215"/>
      <c r="M2" s="215"/>
      <c r="N2" s="215"/>
      <c r="O2" s="215"/>
      <c r="P2" s="215"/>
      <c r="Q2" s="1126" t="s">
        <v>346</v>
      </c>
      <c r="R2" s="1127"/>
      <c r="S2" s="1128"/>
      <c r="T2" s="1126" t="s">
        <v>444</v>
      </c>
      <c r="U2" s="1127"/>
      <c r="V2" s="1128"/>
      <c r="W2" s="1126" t="s">
        <v>445</v>
      </c>
      <c r="X2" s="1127"/>
      <c r="Y2" s="1128"/>
      <c r="AA2" s="497" t="s">
        <v>729</v>
      </c>
      <c r="AB2" s="497"/>
      <c r="AC2" s="497"/>
      <c r="AD2" s="497"/>
    </row>
    <row r="3" spans="1:25" ht="13.5">
      <c r="A3" s="215"/>
      <c r="B3" s="215"/>
      <c r="C3" s="215"/>
      <c r="D3" s="215"/>
      <c r="E3" s="215"/>
      <c r="F3" s="215"/>
      <c r="G3" s="215"/>
      <c r="H3" s="215"/>
      <c r="I3" s="35"/>
      <c r="J3" s="215"/>
      <c r="K3" s="215"/>
      <c r="L3" s="215"/>
      <c r="M3" s="215"/>
      <c r="N3" s="215"/>
      <c r="O3" s="215"/>
      <c r="P3" s="215"/>
      <c r="Q3" s="1133"/>
      <c r="R3" s="1134"/>
      <c r="S3" s="1135"/>
      <c r="T3" s="1133"/>
      <c r="U3" s="1134"/>
      <c r="V3" s="1135"/>
      <c r="W3" s="1133"/>
      <c r="X3" s="1134"/>
      <c r="Y3" s="1135"/>
    </row>
    <row r="4" spans="1:25" ht="13.5">
      <c r="A4" s="215"/>
      <c r="B4" s="215"/>
      <c r="C4" s="215"/>
      <c r="D4" s="215"/>
      <c r="E4" s="215"/>
      <c r="F4" s="215"/>
      <c r="G4" s="215"/>
      <c r="H4" s="215"/>
      <c r="I4" s="35"/>
      <c r="J4" s="215"/>
      <c r="K4" s="215"/>
      <c r="L4" s="215"/>
      <c r="M4" s="215"/>
      <c r="N4" s="215"/>
      <c r="O4" s="215"/>
      <c r="P4" s="215"/>
      <c r="Q4" s="1136"/>
      <c r="R4" s="1129"/>
      <c r="S4" s="1137"/>
      <c r="T4" s="1136"/>
      <c r="U4" s="1129"/>
      <c r="V4" s="1137"/>
      <c r="W4" s="1136"/>
      <c r="X4" s="1129"/>
      <c r="Y4" s="1137"/>
    </row>
    <row r="5" spans="1:25" ht="13.5">
      <c r="A5" s="215"/>
      <c r="B5" s="215"/>
      <c r="C5" s="215"/>
      <c r="D5" s="215"/>
      <c r="E5" s="215"/>
      <c r="F5" s="215"/>
      <c r="G5" s="215"/>
      <c r="H5" s="215"/>
      <c r="I5" s="35"/>
      <c r="J5" s="215"/>
      <c r="K5" s="215"/>
      <c r="L5" s="215"/>
      <c r="M5" s="215"/>
      <c r="N5" s="215"/>
      <c r="O5" s="215"/>
      <c r="P5" s="215"/>
      <c r="Q5" s="1136"/>
      <c r="R5" s="1129"/>
      <c r="S5" s="1137"/>
      <c r="T5" s="1136"/>
      <c r="U5" s="1129"/>
      <c r="V5" s="1137"/>
      <c r="W5" s="1136"/>
      <c r="X5" s="1129"/>
      <c r="Y5" s="1137"/>
    </row>
    <row r="6" spans="1:25" ht="13.5">
      <c r="A6" s="215"/>
      <c r="B6" s="215"/>
      <c r="C6" s="215"/>
      <c r="D6" s="215"/>
      <c r="E6" s="215"/>
      <c r="F6" s="215"/>
      <c r="G6" s="215"/>
      <c r="H6" s="215"/>
      <c r="I6" s="35"/>
      <c r="J6" s="215"/>
      <c r="K6" s="215"/>
      <c r="L6" s="215"/>
      <c r="M6" s="215"/>
      <c r="N6" s="215"/>
      <c r="O6" s="215"/>
      <c r="P6" s="215"/>
      <c r="Q6" s="1138"/>
      <c r="R6" s="1130"/>
      <c r="S6" s="1139"/>
      <c r="T6" s="1138"/>
      <c r="U6" s="1130"/>
      <c r="V6" s="1139"/>
      <c r="W6" s="1138"/>
      <c r="X6" s="1130"/>
      <c r="Y6" s="1139"/>
    </row>
    <row r="7" spans="1:25" ht="13.5">
      <c r="A7" s="215"/>
      <c r="B7" s="215"/>
      <c r="C7" s="215"/>
      <c r="D7" s="215"/>
      <c r="E7" s="215"/>
      <c r="F7" s="215"/>
      <c r="G7" s="215"/>
      <c r="H7" s="215"/>
      <c r="I7" s="35"/>
      <c r="J7" s="215"/>
      <c r="K7" s="215"/>
      <c r="L7" s="215"/>
      <c r="M7" s="215"/>
      <c r="N7" s="215"/>
      <c r="O7" s="215"/>
      <c r="P7" s="215"/>
      <c r="Q7" s="215"/>
      <c r="R7" s="215"/>
      <c r="S7" s="215"/>
      <c r="T7" s="215"/>
      <c r="U7" s="215"/>
      <c r="V7" s="215"/>
      <c r="W7" s="215"/>
      <c r="X7" s="215"/>
      <c r="Y7" s="215"/>
    </row>
    <row r="8" spans="1:25" ht="13.5">
      <c r="A8" s="215"/>
      <c r="B8" s="215"/>
      <c r="C8" s="215"/>
      <c r="D8" s="215"/>
      <c r="E8" s="215"/>
      <c r="F8" s="215"/>
      <c r="G8" s="215"/>
      <c r="H8" s="215"/>
      <c r="I8" s="35"/>
      <c r="J8" s="215"/>
      <c r="K8" s="215"/>
      <c r="L8" s="215"/>
      <c r="M8" s="215"/>
      <c r="N8" s="215"/>
      <c r="O8" s="215"/>
      <c r="P8" s="215"/>
      <c r="Q8" s="215"/>
      <c r="R8" s="215"/>
      <c r="S8" s="1129">
        <f>'入力'!B53</f>
        <v>0</v>
      </c>
      <c r="T8" s="1129"/>
      <c r="U8" s="1129"/>
      <c r="V8" s="1129"/>
      <c r="W8" s="1129"/>
      <c r="X8" s="1129"/>
      <c r="Y8" s="215"/>
    </row>
    <row r="9" spans="1:25" ht="13.5">
      <c r="A9" s="215"/>
      <c r="B9" s="215"/>
      <c r="C9" s="215"/>
      <c r="D9" s="215"/>
      <c r="E9" s="215"/>
      <c r="F9" s="215"/>
      <c r="G9" s="215"/>
      <c r="H9" s="215"/>
      <c r="I9" s="215"/>
      <c r="J9" s="215"/>
      <c r="K9" s="215"/>
      <c r="L9" s="215"/>
      <c r="M9" s="215"/>
      <c r="N9" s="215"/>
      <c r="O9" s="215"/>
      <c r="P9" s="215"/>
      <c r="Q9" s="215"/>
      <c r="R9" s="215"/>
      <c r="S9" s="1129">
        <f>'入力'!B52</f>
        <v>0</v>
      </c>
      <c r="T9" s="1129"/>
      <c r="U9" s="1129"/>
      <c r="V9" s="1129"/>
      <c r="W9" s="1129"/>
      <c r="X9" s="1129"/>
      <c r="Y9" s="215"/>
    </row>
    <row r="10" spans="1:25" ht="13.5">
      <c r="A10" s="215"/>
      <c r="B10" s="215"/>
      <c r="C10" s="215"/>
      <c r="D10" s="215"/>
      <c r="E10" s="215"/>
      <c r="F10" s="215"/>
      <c r="G10" s="215"/>
      <c r="H10" s="215"/>
      <c r="I10" s="35"/>
      <c r="J10" s="215"/>
      <c r="K10" s="215"/>
      <c r="L10" s="1123" t="s">
        <v>242</v>
      </c>
      <c r="M10" s="1123"/>
      <c r="N10" s="1130" t="str">
        <f>'入力'!B10</f>
        <v>教諭</v>
      </c>
      <c r="O10" s="1130"/>
      <c r="P10" s="1130"/>
      <c r="Q10" s="1123" t="s">
        <v>243</v>
      </c>
      <c r="R10" s="1123"/>
      <c r="S10" s="1130" t="str">
        <f>'入力'!B11</f>
        <v>宮城太郎</v>
      </c>
      <c r="T10" s="1130"/>
      <c r="U10" s="1130"/>
      <c r="V10" s="1130"/>
      <c r="W10" s="1130"/>
      <c r="X10" s="1130"/>
      <c r="Y10" s="216" t="s">
        <v>214</v>
      </c>
    </row>
    <row r="11" spans="1:25" ht="13.5">
      <c r="A11" s="215"/>
      <c r="B11" s="215"/>
      <c r="C11" s="215"/>
      <c r="D11" s="215"/>
      <c r="E11" s="215"/>
      <c r="F11" s="215"/>
      <c r="G11" s="215"/>
      <c r="H11" s="215"/>
      <c r="I11" s="35"/>
      <c r="J11" s="215"/>
      <c r="K11" s="215"/>
      <c r="L11" s="215"/>
      <c r="M11" s="215"/>
      <c r="N11" s="215"/>
      <c r="O11" s="215"/>
      <c r="P11" s="215"/>
      <c r="Q11" s="215"/>
      <c r="R11" s="215"/>
      <c r="S11" s="215"/>
      <c r="T11" s="215"/>
      <c r="U11" s="215"/>
      <c r="V11" s="215"/>
      <c r="W11" s="215"/>
      <c r="X11" s="215"/>
      <c r="Y11" s="215"/>
    </row>
    <row r="12" spans="1:25" ht="17.25">
      <c r="A12" s="1132" t="s">
        <v>446</v>
      </c>
      <c r="B12" s="1132"/>
      <c r="C12" s="1132"/>
      <c r="D12" s="1132"/>
      <c r="E12" s="1132"/>
      <c r="F12" s="1132"/>
      <c r="G12" s="1132"/>
      <c r="H12" s="1132"/>
      <c r="I12" s="1132"/>
      <c r="J12" s="1132"/>
      <c r="K12" s="1132"/>
      <c r="L12" s="1132"/>
      <c r="M12" s="1132"/>
      <c r="N12" s="1132"/>
      <c r="O12" s="1132"/>
      <c r="P12" s="1132"/>
      <c r="Q12" s="1132"/>
      <c r="R12" s="1132"/>
      <c r="S12" s="1132"/>
      <c r="T12" s="1132"/>
      <c r="U12" s="1132"/>
      <c r="V12" s="1132"/>
      <c r="W12" s="1132"/>
      <c r="X12" s="1132"/>
      <c r="Y12" s="1132"/>
    </row>
    <row r="13" spans="1:25" ht="17.25">
      <c r="A13" s="217"/>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row>
    <row r="14" spans="1:25" ht="14.25">
      <c r="A14" s="215"/>
      <c r="B14" s="215">
        <v>1</v>
      </c>
      <c r="C14" s="1131" t="s">
        <v>447</v>
      </c>
      <c r="D14" s="1131"/>
      <c r="E14" s="1131"/>
      <c r="F14" s="1131"/>
      <c r="G14" s="1131"/>
      <c r="H14" s="215"/>
      <c r="I14" s="35" t="s">
        <v>463</v>
      </c>
      <c r="J14" s="1146">
        <f>'入力'!B24</f>
        <v>41634</v>
      </c>
      <c r="K14" s="1146"/>
      <c r="L14" s="1146"/>
      <c r="M14" s="1146"/>
      <c r="N14" s="1146"/>
      <c r="O14" s="1146"/>
      <c r="P14" s="1146"/>
      <c r="Q14" s="1144">
        <f>J14</f>
        <v>41634</v>
      </c>
      <c r="R14" s="1144"/>
      <c r="S14" s="215"/>
      <c r="T14" s="215"/>
      <c r="U14" s="215"/>
      <c r="V14" s="215"/>
      <c r="W14" s="215"/>
      <c r="X14" s="215"/>
      <c r="Y14" s="215"/>
    </row>
    <row r="15" spans="1:25" ht="13.5">
      <c r="A15" s="215"/>
      <c r="B15" s="215"/>
      <c r="C15" s="215"/>
      <c r="D15" s="215"/>
      <c r="E15" s="215"/>
      <c r="F15" s="215"/>
      <c r="G15" s="215"/>
      <c r="H15" s="215"/>
      <c r="I15" s="35" t="s">
        <v>463</v>
      </c>
      <c r="J15" s="1145">
        <f>'入力'!B25</f>
        <v>0.5833333333333334</v>
      </c>
      <c r="K15" s="1145"/>
      <c r="L15" s="1145"/>
      <c r="M15" s="1145"/>
      <c r="N15" s="1145"/>
      <c r="O15" s="1123" t="s">
        <v>469</v>
      </c>
      <c r="P15" s="1123"/>
      <c r="Q15" s="1145">
        <f>'入力'!B27</f>
        <v>0.6979166666666666</v>
      </c>
      <c r="R15" s="1145"/>
      <c r="S15" s="1145"/>
      <c r="T15" s="1145"/>
      <c r="U15" s="1145"/>
      <c r="V15" s="215"/>
      <c r="W15" s="215"/>
      <c r="X15" s="215"/>
      <c r="Y15" s="215"/>
    </row>
    <row r="16" spans="1:25" ht="13.5">
      <c r="A16" s="215"/>
      <c r="B16" s="215"/>
      <c r="C16" s="215"/>
      <c r="D16" s="215"/>
      <c r="E16" s="215"/>
      <c r="F16" s="215"/>
      <c r="G16" s="215"/>
      <c r="H16" s="215"/>
      <c r="I16" s="35"/>
      <c r="J16" s="215"/>
      <c r="K16" s="215"/>
      <c r="L16" s="215"/>
      <c r="M16" s="215"/>
      <c r="N16" s="215"/>
      <c r="O16" s="215"/>
      <c r="P16" s="215"/>
      <c r="Q16" s="215"/>
      <c r="R16" s="215"/>
      <c r="S16" s="215"/>
      <c r="T16" s="215"/>
      <c r="U16" s="215"/>
      <c r="V16" s="215"/>
      <c r="W16" s="215"/>
      <c r="X16" s="215"/>
      <c r="Y16" s="215"/>
    </row>
    <row r="17" spans="1:25" ht="13.5">
      <c r="A17" s="215"/>
      <c r="B17" s="215">
        <v>2</v>
      </c>
      <c r="C17" s="1131" t="s">
        <v>451</v>
      </c>
      <c r="D17" s="1131"/>
      <c r="E17" s="1131"/>
      <c r="F17" s="1131"/>
      <c r="G17" s="1131"/>
      <c r="H17" s="215"/>
      <c r="I17" s="35" t="s">
        <v>470</v>
      </c>
      <c r="J17" s="1123">
        <f>'入力'!B56</f>
        <v>3</v>
      </c>
      <c r="K17" s="1123"/>
      <c r="L17" s="215" t="s">
        <v>329</v>
      </c>
      <c r="M17" s="1123">
        <f>'入力'!B57</f>
        <v>2</v>
      </c>
      <c r="N17" s="1123"/>
      <c r="O17" s="215" t="s">
        <v>452</v>
      </c>
      <c r="P17" s="215"/>
      <c r="Q17" s="215"/>
      <c r="R17" s="215"/>
      <c r="S17" s="215"/>
      <c r="T17" s="215"/>
      <c r="U17" s="215"/>
      <c r="V17" s="215"/>
      <c r="W17" s="215"/>
      <c r="X17" s="215"/>
      <c r="Y17" s="215"/>
    </row>
    <row r="18" spans="1:25" ht="13.5">
      <c r="A18" s="215"/>
      <c r="B18" s="215"/>
      <c r="C18" s="215"/>
      <c r="D18" s="215"/>
      <c r="E18" s="215"/>
      <c r="F18" s="215"/>
      <c r="G18" s="215"/>
      <c r="H18" s="215"/>
      <c r="I18" s="35"/>
      <c r="J18" s="215"/>
      <c r="K18" s="215"/>
      <c r="L18" s="215"/>
      <c r="M18" s="215"/>
      <c r="N18" s="215"/>
      <c r="O18" s="215"/>
      <c r="P18" s="215"/>
      <c r="Q18" s="215"/>
      <c r="R18" s="215"/>
      <c r="S18" s="215"/>
      <c r="T18" s="215"/>
      <c r="U18" s="215"/>
      <c r="V18" s="215"/>
      <c r="W18" s="215"/>
      <c r="X18" s="215"/>
      <c r="Y18" s="215"/>
    </row>
    <row r="19" spans="1:25" ht="13.5">
      <c r="A19" s="215"/>
      <c r="B19" s="215">
        <v>3</v>
      </c>
      <c r="C19" s="1131" t="s">
        <v>454</v>
      </c>
      <c r="D19" s="1131"/>
      <c r="E19" s="1131"/>
      <c r="F19" s="1131"/>
      <c r="G19" s="1131"/>
      <c r="H19" s="1131"/>
      <c r="I19" s="1131"/>
      <c r="J19" s="1131"/>
      <c r="K19" s="1131"/>
      <c r="L19" s="1131"/>
      <c r="M19" s="1131"/>
      <c r="N19" s="215"/>
      <c r="O19" s="215"/>
      <c r="P19" s="215"/>
      <c r="Q19" s="215"/>
      <c r="R19" s="215"/>
      <c r="S19" s="215"/>
      <c r="T19" s="215"/>
      <c r="U19" s="215"/>
      <c r="V19" s="215"/>
      <c r="W19" s="215"/>
      <c r="X19" s="215"/>
      <c r="Y19" s="215"/>
    </row>
    <row r="20" spans="1:25" ht="13.5">
      <c r="A20" s="215"/>
      <c r="B20" s="215"/>
      <c r="C20" s="215"/>
      <c r="D20" s="215" t="s">
        <v>471</v>
      </c>
      <c r="E20" s="1122" t="s">
        <v>456</v>
      </c>
      <c r="F20" s="1122"/>
      <c r="G20" s="1122"/>
      <c r="H20" s="215"/>
      <c r="I20" s="35" t="s">
        <v>472</v>
      </c>
      <c r="J20" s="1131" t="s">
        <v>773</v>
      </c>
      <c r="K20" s="1131"/>
      <c r="L20" s="1131"/>
      <c r="M20" s="1131"/>
      <c r="N20" s="1131"/>
      <c r="O20" s="1131"/>
      <c r="P20" s="1131"/>
      <c r="Q20" s="1131"/>
      <c r="R20" s="1131"/>
      <c r="S20" s="1131"/>
      <c r="T20" s="1131"/>
      <c r="U20" s="1131"/>
      <c r="V20" s="214"/>
      <c r="W20" s="214"/>
      <c r="X20" s="214"/>
      <c r="Y20" s="214"/>
    </row>
    <row r="21" spans="1:25" ht="13.5">
      <c r="A21" s="215"/>
      <c r="B21" s="215"/>
      <c r="C21" s="215"/>
      <c r="D21" s="215"/>
      <c r="E21" s="215"/>
      <c r="F21" s="215"/>
      <c r="G21" s="215"/>
      <c r="H21" s="215"/>
      <c r="I21" s="35"/>
      <c r="J21" s="214"/>
      <c r="K21" s="214"/>
      <c r="L21" s="214"/>
      <c r="M21" s="214"/>
      <c r="N21" s="214"/>
      <c r="O21" s="214"/>
      <c r="P21" s="214"/>
      <c r="Q21" s="214"/>
      <c r="R21" s="214"/>
      <c r="S21" s="214"/>
      <c r="T21" s="214"/>
      <c r="U21" s="214"/>
      <c r="V21" s="214"/>
      <c r="W21" s="214"/>
      <c r="X21" s="214"/>
      <c r="Y21" s="214"/>
    </row>
    <row r="22" spans="1:25" ht="13.5" customHeight="1">
      <c r="A22" s="215"/>
      <c r="B22" s="215"/>
      <c r="C22" s="215"/>
      <c r="D22" s="215" t="s">
        <v>473</v>
      </c>
      <c r="E22" s="1122" t="s">
        <v>474</v>
      </c>
      <c r="F22" s="1122"/>
      <c r="G22" s="1122"/>
      <c r="H22" s="215"/>
      <c r="I22" s="1129" t="s">
        <v>475</v>
      </c>
      <c r="J22" s="1140" t="s">
        <v>774</v>
      </c>
      <c r="K22" s="1140"/>
      <c r="L22" s="1140"/>
      <c r="M22" s="1140"/>
      <c r="N22" s="1140"/>
      <c r="O22" s="1140"/>
      <c r="P22" s="1140"/>
      <c r="Q22" s="1140"/>
      <c r="R22" s="1140"/>
      <c r="S22" s="1140"/>
      <c r="T22" s="1140"/>
      <c r="U22" s="1140"/>
      <c r="V22" s="1140"/>
      <c r="W22" s="1140"/>
      <c r="X22" s="1140"/>
      <c r="Y22" s="1140"/>
    </row>
    <row r="23" spans="1:25" ht="13.5">
      <c r="A23" s="215"/>
      <c r="B23" s="215"/>
      <c r="C23" s="215"/>
      <c r="D23" s="215"/>
      <c r="E23" s="215"/>
      <c r="F23" s="215"/>
      <c r="G23" s="215"/>
      <c r="H23" s="215"/>
      <c r="I23" s="1130"/>
      <c r="J23" s="1141"/>
      <c r="K23" s="1141"/>
      <c r="L23" s="1141"/>
      <c r="M23" s="1141"/>
      <c r="N23" s="1141"/>
      <c r="O23" s="1141"/>
      <c r="P23" s="1141"/>
      <c r="Q23" s="1141"/>
      <c r="R23" s="1141"/>
      <c r="S23" s="1141"/>
      <c r="T23" s="1141"/>
      <c r="U23" s="1141"/>
      <c r="V23" s="1141"/>
      <c r="W23" s="1141"/>
      <c r="X23" s="1141"/>
      <c r="Y23" s="1141"/>
    </row>
    <row r="24" spans="1:35" ht="13.5" customHeight="1">
      <c r="A24" s="215"/>
      <c r="B24" s="215"/>
      <c r="C24" s="215"/>
      <c r="D24" s="215"/>
      <c r="E24" s="215"/>
      <c r="F24" s="215"/>
      <c r="G24" s="215"/>
      <c r="H24" s="215"/>
      <c r="I24" s="1129" t="s">
        <v>442</v>
      </c>
      <c r="J24" s="1140" t="s">
        <v>0</v>
      </c>
      <c r="K24" s="1140"/>
      <c r="L24" s="1140"/>
      <c r="M24" s="1140"/>
      <c r="N24" s="1140"/>
      <c r="O24" s="1140"/>
      <c r="P24" s="1140"/>
      <c r="Q24" s="1140"/>
      <c r="R24" s="1140"/>
      <c r="S24" s="1140"/>
      <c r="T24" s="1140"/>
      <c r="U24" s="1140"/>
      <c r="V24" s="1140"/>
      <c r="W24" s="1140"/>
      <c r="X24" s="1140"/>
      <c r="Y24" s="1140"/>
      <c r="Z24" s="252"/>
      <c r="AA24" s="252"/>
      <c r="AB24" s="252"/>
      <c r="AC24" s="252"/>
      <c r="AD24" s="252"/>
      <c r="AE24" s="252"/>
      <c r="AF24" s="252"/>
      <c r="AG24" s="252"/>
      <c r="AH24" s="252"/>
      <c r="AI24" s="252"/>
    </row>
    <row r="25" spans="1:35" ht="13.5">
      <c r="A25" s="215"/>
      <c r="B25" s="215"/>
      <c r="C25" s="215"/>
      <c r="D25" s="215"/>
      <c r="E25" s="215"/>
      <c r="F25" s="215"/>
      <c r="G25" s="215"/>
      <c r="H25" s="215"/>
      <c r="I25" s="1130"/>
      <c r="J25" s="1141"/>
      <c r="K25" s="1141"/>
      <c r="L25" s="1141"/>
      <c r="M25" s="1141"/>
      <c r="N25" s="1141"/>
      <c r="O25" s="1141"/>
      <c r="P25" s="1141"/>
      <c r="Q25" s="1141"/>
      <c r="R25" s="1141"/>
      <c r="S25" s="1141"/>
      <c r="T25" s="1141"/>
      <c r="U25" s="1141"/>
      <c r="V25" s="1141"/>
      <c r="W25" s="1141"/>
      <c r="X25" s="1141"/>
      <c r="Y25" s="1141"/>
      <c r="Z25" s="252"/>
      <c r="AA25" s="252"/>
      <c r="AB25" s="252"/>
      <c r="AC25" s="252"/>
      <c r="AD25" s="252"/>
      <c r="AE25" s="252"/>
      <c r="AF25" s="252"/>
      <c r="AG25" s="252"/>
      <c r="AH25" s="252"/>
      <c r="AI25" s="252"/>
    </row>
    <row r="26" spans="1:25" ht="13.5">
      <c r="A26" s="215"/>
      <c r="B26" s="215"/>
      <c r="C26" s="215"/>
      <c r="D26" s="215"/>
      <c r="E26" s="215"/>
      <c r="F26" s="215"/>
      <c r="G26" s="215"/>
      <c r="H26" s="215"/>
      <c r="I26" s="1134" t="s">
        <v>476</v>
      </c>
      <c r="J26" s="1143"/>
      <c r="K26" s="1143"/>
      <c r="L26" s="1143"/>
      <c r="M26" s="1143"/>
      <c r="N26" s="1143"/>
      <c r="O26" s="1143"/>
      <c r="P26" s="1143"/>
      <c r="Q26" s="1143"/>
      <c r="R26" s="1143"/>
      <c r="S26" s="1143"/>
      <c r="T26" s="1143"/>
      <c r="U26" s="1143"/>
      <c r="V26" s="1143"/>
      <c r="W26" s="1143"/>
      <c r="X26" s="1143"/>
      <c r="Y26" s="1143"/>
    </row>
    <row r="27" spans="1:25" ht="13.5">
      <c r="A27" s="215"/>
      <c r="B27" s="215"/>
      <c r="C27" s="215"/>
      <c r="D27" s="215"/>
      <c r="E27" s="215"/>
      <c r="F27" s="215"/>
      <c r="G27" s="215"/>
      <c r="H27" s="215"/>
      <c r="I27" s="1130"/>
      <c r="J27" s="1141"/>
      <c r="K27" s="1141"/>
      <c r="L27" s="1141"/>
      <c r="M27" s="1141"/>
      <c r="N27" s="1141"/>
      <c r="O27" s="1141"/>
      <c r="P27" s="1141"/>
      <c r="Q27" s="1141"/>
      <c r="R27" s="1141"/>
      <c r="S27" s="1141"/>
      <c r="T27" s="1141"/>
      <c r="U27" s="1141"/>
      <c r="V27" s="1141"/>
      <c r="W27" s="1141"/>
      <c r="X27" s="1141"/>
      <c r="Y27" s="1141"/>
    </row>
    <row r="28" spans="1:25" ht="13.5">
      <c r="A28" s="215"/>
      <c r="B28" s="215"/>
      <c r="C28" s="215"/>
      <c r="D28" s="215"/>
      <c r="E28" s="215"/>
      <c r="F28" s="215"/>
      <c r="G28" s="215"/>
      <c r="H28" s="215"/>
      <c r="I28" s="35"/>
      <c r="J28" s="214"/>
      <c r="K28" s="214"/>
      <c r="L28" s="214"/>
      <c r="M28" s="214"/>
      <c r="N28" s="214"/>
      <c r="O28" s="214"/>
      <c r="P28" s="214"/>
      <c r="Q28" s="214"/>
      <c r="R28" s="214"/>
      <c r="S28" s="214"/>
      <c r="T28" s="214"/>
      <c r="U28" s="214"/>
      <c r="V28" s="214"/>
      <c r="W28" s="214"/>
      <c r="X28" s="214"/>
      <c r="Y28" s="214"/>
    </row>
    <row r="29" spans="1:25" ht="13.5" customHeight="1">
      <c r="A29" s="215"/>
      <c r="B29" s="215"/>
      <c r="C29" s="215"/>
      <c r="D29" s="215" t="s">
        <v>477</v>
      </c>
      <c r="E29" s="1122" t="s">
        <v>459</v>
      </c>
      <c r="F29" s="1122"/>
      <c r="G29" s="1122"/>
      <c r="H29" s="215"/>
      <c r="I29" s="1129" t="s">
        <v>478</v>
      </c>
      <c r="J29" s="1148" t="s">
        <v>1</v>
      </c>
      <c r="K29" s="1140"/>
      <c r="L29" s="1140"/>
      <c r="M29" s="1140"/>
      <c r="N29" s="1140"/>
      <c r="O29" s="1140"/>
      <c r="P29" s="1140"/>
      <c r="Q29" s="1140"/>
      <c r="R29" s="1140"/>
      <c r="S29" s="1140"/>
      <c r="T29" s="1140"/>
      <c r="U29" s="1140"/>
      <c r="V29" s="1140"/>
      <c r="W29" s="1140"/>
      <c r="X29" s="1140"/>
      <c r="Y29" s="1140"/>
    </row>
    <row r="30" spans="1:25" ht="13.5">
      <c r="A30" s="215"/>
      <c r="B30" s="215"/>
      <c r="C30" s="215"/>
      <c r="D30" s="215"/>
      <c r="E30" s="215"/>
      <c r="F30" s="215"/>
      <c r="G30" s="215"/>
      <c r="H30" s="215"/>
      <c r="I30" s="1130"/>
      <c r="J30" s="1141"/>
      <c r="K30" s="1141"/>
      <c r="L30" s="1141"/>
      <c r="M30" s="1141"/>
      <c r="N30" s="1141"/>
      <c r="O30" s="1141"/>
      <c r="P30" s="1141"/>
      <c r="Q30" s="1141"/>
      <c r="R30" s="1141"/>
      <c r="S30" s="1141"/>
      <c r="T30" s="1141"/>
      <c r="U30" s="1141"/>
      <c r="V30" s="1141"/>
      <c r="W30" s="1141"/>
      <c r="X30" s="1141"/>
      <c r="Y30" s="1141"/>
    </row>
    <row r="31" spans="1:25" ht="13.5" customHeight="1">
      <c r="A31" s="215"/>
      <c r="B31" s="215"/>
      <c r="C31" s="215"/>
      <c r="D31" s="215"/>
      <c r="E31" s="215"/>
      <c r="F31" s="215"/>
      <c r="G31" s="215"/>
      <c r="H31" s="215"/>
      <c r="I31" s="1129" t="s">
        <v>439</v>
      </c>
      <c r="J31" s="1142" t="s">
        <v>2</v>
      </c>
      <c r="K31" s="1143"/>
      <c r="L31" s="1143"/>
      <c r="M31" s="1143"/>
      <c r="N31" s="1143"/>
      <c r="O31" s="1143"/>
      <c r="P31" s="1143"/>
      <c r="Q31" s="1143"/>
      <c r="R31" s="1143"/>
      <c r="S31" s="1143"/>
      <c r="T31" s="1143"/>
      <c r="U31" s="1143"/>
      <c r="V31" s="1143"/>
      <c r="W31" s="1143"/>
      <c r="X31" s="1143"/>
      <c r="Y31" s="1143"/>
    </row>
    <row r="32" spans="1:25" ht="13.5">
      <c r="A32" s="215"/>
      <c r="B32" s="215"/>
      <c r="C32" s="215"/>
      <c r="D32" s="215"/>
      <c r="E32" s="215"/>
      <c r="F32" s="215"/>
      <c r="G32" s="215"/>
      <c r="H32" s="215"/>
      <c r="I32" s="1130"/>
      <c r="J32" s="1141"/>
      <c r="K32" s="1141"/>
      <c r="L32" s="1141"/>
      <c r="M32" s="1141"/>
      <c r="N32" s="1141"/>
      <c r="O32" s="1141"/>
      <c r="P32" s="1141"/>
      <c r="Q32" s="1141"/>
      <c r="R32" s="1141"/>
      <c r="S32" s="1141"/>
      <c r="T32" s="1141"/>
      <c r="U32" s="1141"/>
      <c r="V32" s="1141"/>
      <c r="W32" s="1141"/>
      <c r="X32" s="1141"/>
      <c r="Y32" s="1141"/>
    </row>
    <row r="33" spans="1:25" ht="13.5">
      <c r="A33" s="215"/>
      <c r="B33" s="215"/>
      <c r="C33" s="215"/>
      <c r="D33" s="215"/>
      <c r="E33" s="215"/>
      <c r="F33" s="215"/>
      <c r="G33" s="215"/>
      <c r="H33" s="215"/>
      <c r="I33" s="1129" t="s">
        <v>442</v>
      </c>
      <c r="J33" s="1143"/>
      <c r="K33" s="1143"/>
      <c r="L33" s="1143"/>
      <c r="M33" s="1143"/>
      <c r="N33" s="1143"/>
      <c r="O33" s="1143"/>
      <c r="P33" s="1143"/>
      <c r="Q33" s="1143"/>
      <c r="R33" s="1143"/>
      <c r="S33" s="1143"/>
      <c r="T33" s="1143"/>
      <c r="U33" s="1143"/>
      <c r="V33" s="1143"/>
      <c r="W33" s="1143"/>
      <c r="X33" s="1143"/>
      <c r="Y33" s="1143"/>
    </row>
    <row r="34" spans="1:25" ht="13.5">
      <c r="A34" s="215"/>
      <c r="B34" s="215"/>
      <c r="C34" s="215"/>
      <c r="D34" s="215"/>
      <c r="E34" s="215"/>
      <c r="F34" s="215"/>
      <c r="G34" s="215"/>
      <c r="H34" s="215"/>
      <c r="I34" s="1130"/>
      <c r="J34" s="1141"/>
      <c r="K34" s="1141"/>
      <c r="L34" s="1141"/>
      <c r="M34" s="1141"/>
      <c r="N34" s="1141"/>
      <c r="O34" s="1141"/>
      <c r="P34" s="1141"/>
      <c r="Q34" s="1141"/>
      <c r="R34" s="1141"/>
      <c r="S34" s="1141"/>
      <c r="T34" s="1141"/>
      <c r="U34" s="1141"/>
      <c r="V34" s="1141"/>
      <c r="W34" s="1141"/>
      <c r="X34" s="1141"/>
      <c r="Y34" s="1141"/>
    </row>
    <row r="35" spans="1:25" ht="13.5">
      <c r="A35" s="215"/>
      <c r="B35" s="215"/>
      <c r="C35" s="215"/>
      <c r="D35" s="215"/>
      <c r="E35" s="215"/>
      <c r="F35" s="215"/>
      <c r="G35" s="215"/>
      <c r="H35" s="215"/>
      <c r="I35" s="35"/>
      <c r="J35" s="214"/>
      <c r="K35" s="214"/>
      <c r="L35" s="214"/>
      <c r="M35" s="214"/>
      <c r="N35" s="214"/>
      <c r="O35" s="214"/>
      <c r="P35" s="214"/>
      <c r="Q35" s="214"/>
      <c r="R35" s="214"/>
      <c r="S35" s="214"/>
      <c r="T35" s="214"/>
      <c r="U35" s="214"/>
      <c r="V35" s="214"/>
      <c r="W35" s="214"/>
      <c r="X35" s="214"/>
      <c r="Y35" s="214"/>
    </row>
    <row r="36" spans="1:25" ht="13.5">
      <c r="A36" s="215"/>
      <c r="B36" s="215">
        <v>4</v>
      </c>
      <c r="C36" s="1131" t="s">
        <v>460</v>
      </c>
      <c r="D36" s="1131"/>
      <c r="E36" s="1131"/>
      <c r="F36" s="1131"/>
      <c r="G36" s="1131"/>
      <c r="H36" s="215"/>
      <c r="I36" s="35"/>
      <c r="J36" s="214"/>
      <c r="K36" s="214"/>
      <c r="L36" s="214"/>
      <c r="M36" s="214"/>
      <c r="N36" s="214"/>
      <c r="O36" s="214"/>
      <c r="P36" s="214"/>
      <c r="Q36" s="214"/>
      <c r="R36" s="214"/>
      <c r="S36" s="214"/>
      <c r="T36" s="214"/>
      <c r="U36" s="214"/>
      <c r="V36" s="214"/>
      <c r="W36" s="214"/>
      <c r="X36" s="214"/>
      <c r="Y36" s="214"/>
    </row>
    <row r="37" spans="1:25" ht="13.5">
      <c r="A37" s="215"/>
      <c r="B37" s="215"/>
      <c r="C37" s="218"/>
      <c r="D37" s="218" t="s">
        <v>468</v>
      </c>
      <c r="E37" s="218"/>
      <c r="F37" s="218"/>
      <c r="G37" s="218"/>
      <c r="H37" s="215"/>
      <c r="I37" s="35"/>
      <c r="J37" s="214"/>
      <c r="K37" s="214"/>
      <c r="L37" s="214"/>
      <c r="M37" s="214"/>
      <c r="N37" s="214"/>
      <c r="O37" s="214"/>
      <c r="P37" s="214"/>
      <c r="Q37" s="214"/>
      <c r="R37" s="214"/>
      <c r="S37" s="214"/>
      <c r="T37" s="214"/>
      <c r="U37" s="214"/>
      <c r="V37" s="214"/>
      <c r="W37" s="214"/>
      <c r="X37" s="214"/>
      <c r="Y37" s="214"/>
    </row>
    <row r="38" spans="1:25" ht="13.5">
      <c r="A38" s="215"/>
      <c r="B38" s="215"/>
      <c r="C38" s="218"/>
      <c r="D38" s="218"/>
      <c r="E38" s="218"/>
      <c r="F38" s="218"/>
      <c r="G38" s="218"/>
      <c r="H38" s="215"/>
      <c r="I38" s="35"/>
      <c r="J38" s="214"/>
      <c r="K38" s="214"/>
      <c r="L38" s="214"/>
      <c r="M38" s="214"/>
      <c r="N38" s="214"/>
      <c r="O38" s="214"/>
      <c r="P38" s="214"/>
      <c r="Q38" s="214"/>
      <c r="R38" s="214"/>
      <c r="S38" s="214"/>
      <c r="T38" s="214"/>
      <c r="U38" s="214"/>
      <c r="V38" s="214"/>
      <c r="W38" s="214"/>
      <c r="X38" s="214"/>
      <c r="Y38" s="214"/>
    </row>
    <row r="39" spans="1:25" ht="13.5">
      <c r="A39" s="215"/>
      <c r="B39" s="215"/>
      <c r="C39" s="218"/>
      <c r="D39" s="218"/>
      <c r="E39" s="218"/>
      <c r="F39" s="218"/>
      <c r="G39" s="218"/>
      <c r="H39" s="215"/>
      <c r="I39" s="35"/>
      <c r="J39" s="214"/>
      <c r="K39" s="214"/>
      <c r="L39" s="214"/>
      <c r="M39" s="214"/>
      <c r="N39" s="214"/>
      <c r="O39" s="214"/>
      <c r="P39" s="214"/>
      <c r="Q39" s="214"/>
      <c r="R39" s="214"/>
      <c r="S39" s="214"/>
      <c r="T39" s="214"/>
      <c r="U39" s="214"/>
      <c r="V39" s="214"/>
      <c r="W39" s="214"/>
      <c r="X39" s="214"/>
      <c r="Y39" s="214"/>
    </row>
    <row r="40" spans="1:25" ht="13.5">
      <c r="A40" s="215"/>
      <c r="B40" s="215"/>
      <c r="C40" s="218"/>
      <c r="D40" s="218"/>
      <c r="E40" s="218"/>
      <c r="F40" s="218"/>
      <c r="G40" s="218"/>
      <c r="H40" s="215"/>
      <c r="I40" s="35"/>
      <c r="J40" s="214"/>
      <c r="K40" s="214"/>
      <c r="L40" s="214"/>
      <c r="M40" s="214"/>
      <c r="N40" s="214"/>
      <c r="O40" s="214"/>
      <c r="P40" s="214"/>
      <c r="Q40" s="214"/>
      <c r="R40" s="214"/>
      <c r="S40" s="214"/>
      <c r="T40" s="214"/>
      <c r="U40" s="214"/>
      <c r="V40" s="214"/>
      <c r="W40" s="214"/>
      <c r="X40" s="214"/>
      <c r="Y40" s="214"/>
    </row>
    <row r="41" spans="1:25" ht="13.5">
      <c r="A41" s="215"/>
      <c r="B41" s="215"/>
      <c r="C41" s="218"/>
      <c r="D41" s="218"/>
      <c r="E41" s="218"/>
      <c r="F41" s="218"/>
      <c r="G41" s="218"/>
      <c r="H41" s="215"/>
      <c r="I41" s="35"/>
      <c r="J41" s="214"/>
      <c r="K41" s="214"/>
      <c r="L41" s="214"/>
      <c r="M41" s="214"/>
      <c r="N41" s="214"/>
      <c r="O41" s="214"/>
      <c r="P41" s="214"/>
      <c r="Q41" s="214"/>
      <c r="R41" s="214"/>
      <c r="S41" s="214"/>
      <c r="T41" s="214"/>
      <c r="U41" s="214"/>
      <c r="V41" s="214"/>
      <c r="W41" s="214"/>
      <c r="X41" s="214"/>
      <c r="Y41" s="214"/>
    </row>
    <row r="42" spans="1:25" ht="13.5">
      <c r="A42" s="215"/>
      <c r="B42" s="215"/>
      <c r="C42" s="218"/>
      <c r="D42" s="218"/>
      <c r="E42" s="218"/>
      <c r="F42" s="218"/>
      <c r="G42" s="218"/>
      <c r="H42" s="215"/>
      <c r="I42" s="35"/>
      <c r="J42" s="214"/>
      <c r="K42" s="214"/>
      <c r="L42" s="214"/>
      <c r="M42" s="214"/>
      <c r="N42" s="214"/>
      <c r="O42" s="214"/>
      <c r="P42" s="214"/>
      <c r="Q42" s="214"/>
      <c r="R42" s="214"/>
      <c r="S42" s="214"/>
      <c r="T42" s="214"/>
      <c r="U42" s="214"/>
      <c r="V42" s="214"/>
      <c r="W42" s="214"/>
      <c r="X42" s="214"/>
      <c r="Y42" s="214"/>
    </row>
    <row r="43" spans="1:25" ht="13.5">
      <c r="A43" s="215"/>
      <c r="B43" s="215"/>
      <c r="C43" s="218"/>
      <c r="D43" s="218"/>
      <c r="E43" s="218"/>
      <c r="F43" s="218"/>
      <c r="G43" s="218"/>
      <c r="H43" s="215"/>
      <c r="I43" s="35"/>
      <c r="J43" s="214"/>
      <c r="K43" s="214"/>
      <c r="L43" s="214"/>
      <c r="M43" s="214"/>
      <c r="N43" s="214"/>
      <c r="O43" s="214"/>
      <c r="P43" s="214"/>
      <c r="Q43" s="214"/>
      <c r="R43" s="214"/>
      <c r="S43" s="214"/>
      <c r="T43" s="214"/>
      <c r="U43" s="214"/>
      <c r="V43" s="214"/>
      <c r="W43" s="214"/>
      <c r="X43" s="214"/>
      <c r="Y43" s="214"/>
    </row>
    <row r="44" spans="1:25" ht="13.5">
      <c r="A44" s="215"/>
      <c r="B44" s="215"/>
      <c r="C44" s="218"/>
      <c r="D44" s="218"/>
      <c r="E44" s="218"/>
      <c r="F44" s="218"/>
      <c r="G44" s="218"/>
      <c r="H44" s="215"/>
      <c r="I44" s="35"/>
      <c r="J44" s="214"/>
      <c r="K44" s="214"/>
      <c r="L44" s="214"/>
      <c r="M44" s="214"/>
      <c r="N44" s="214"/>
      <c r="O44" s="214"/>
      <c r="P44" s="214"/>
      <c r="Q44" s="214"/>
      <c r="R44" s="214"/>
      <c r="S44" s="214"/>
      <c r="T44" s="214"/>
      <c r="U44" s="214"/>
      <c r="V44" s="214"/>
      <c r="W44" s="214"/>
      <c r="X44" s="214"/>
      <c r="Y44" s="214"/>
    </row>
    <row r="45" spans="1:25" ht="13.5">
      <c r="A45" s="215"/>
      <c r="B45" s="215"/>
      <c r="C45" s="218"/>
      <c r="D45" s="218"/>
      <c r="E45" s="218"/>
      <c r="F45" s="218"/>
      <c r="G45" s="218"/>
      <c r="H45" s="215"/>
      <c r="I45" s="35"/>
      <c r="J45" s="214"/>
      <c r="K45" s="214"/>
      <c r="L45" s="214"/>
      <c r="M45" s="214"/>
      <c r="N45" s="214"/>
      <c r="O45" s="214"/>
      <c r="P45" s="214"/>
      <c r="Q45" s="214"/>
      <c r="R45" s="214"/>
      <c r="S45" s="214"/>
      <c r="T45" s="214"/>
      <c r="U45" s="214"/>
      <c r="V45" s="214"/>
      <c r="W45" s="214"/>
      <c r="X45" s="214"/>
      <c r="Y45" s="214"/>
    </row>
    <row r="46" spans="1:25" ht="13.5">
      <c r="A46" s="215"/>
      <c r="B46" s="215"/>
      <c r="C46" s="218"/>
      <c r="D46" s="218"/>
      <c r="E46" s="218"/>
      <c r="F46" s="218"/>
      <c r="G46" s="218"/>
      <c r="H46" s="215"/>
      <c r="I46" s="35"/>
      <c r="J46" s="214"/>
      <c r="K46" s="214"/>
      <c r="L46" s="214"/>
      <c r="M46" s="214"/>
      <c r="N46" s="214"/>
      <c r="O46" s="214"/>
      <c r="P46" s="214"/>
      <c r="Q46" s="214"/>
      <c r="R46" s="214"/>
      <c r="S46" s="214"/>
      <c r="T46" s="214"/>
      <c r="U46" s="214"/>
      <c r="V46" s="214"/>
      <c r="W46" s="214"/>
      <c r="X46" s="214"/>
      <c r="Y46" s="214"/>
    </row>
    <row r="47" spans="1:25" ht="13.5">
      <c r="A47" s="215"/>
      <c r="B47" s="215"/>
      <c r="C47" s="218"/>
      <c r="D47" s="218"/>
      <c r="E47" s="218"/>
      <c r="F47" s="218"/>
      <c r="G47" s="218"/>
      <c r="H47" s="215"/>
      <c r="I47" s="35"/>
      <c r="J47" s="214"/>
      <c r="K47" s="214"/>
      <c r="L47" s="214"/>
      <c r="M47" s="214"/>
      <c r="N47" s="214"/>
      <c r="O47" s="214"/>
      <c r="P47" s="214"/>
      <c r="Q47" s="214"/>
      <c r="R47" s="214"/>
      <c r="S47" s="214"/>
      <c r="T47" s="214"/>
      <c r="U47" s="214"/>
      <c r="V47" s="214"/>
      <c r="W47" s="214"/>
      <c r="X47" s="214"/>
      <c r="Y47" s="214"/>
    </row>
    <row r="48" spans="1:25" ht="13.5">
      <c r="A48" s="215"/>
      <c r="B48" s="215"/>
      <c r="C48" s="215"/>
      <c r="D48" s="220"/>
      <c r="E48" s="220"/>
      <c r="F48" s="220"/>
      <c r="G48" s="220"/>
      <c r="H48" s="220"/>
      <c r="I48" s="220"/>
      <c r="J48" s="220"/>
      <c r="K48" s="220"/>
      <c r="L48" s="220"/>
      <c r="M48" s="220"/>
      <c r="N48" s="220"/>
      <c r="O48" s="220"/>
      <c r="P48" s="220"/>
      <c r="Q48" s="220"/>
      <c r="R48" s="220"/>
      <c r="S48" s="220"/>
      <c r="T48" s="220"/>
      <c r="U48" s="220"/>
      <c r="V48" s="220"/>
      <c r="W48" s="220"/>
      <c r="X48" s="220"/>
      <c r="Y48" s="220"/>
    </row>
    <row r="49" spans="1:25" ht="13.5">
      <c r="A49" s="215"/>
      <c r="B49" s="215">
        <v>5</v>
      </c>
      <c r="C49" s="1131" t="s">
        <v>461</v>
      </c>
      <c r="D49" s="1131"/>
      <c r="E49" s="1131"/>
      <c r="F49" s="1131"/>
      <c r="G49" s="1131"/>
      <c r="H49" s="215"/>
      <c r="I49" s="1123" t="s">
        <v>476</v>
      </c>
      <c r="J49" s="1123" t="str">
        <f>'入力'!B10</f>
        <v>教諭</v>
      </c>
      <c r="K49" s="1123"/>
      <c r="L49" s="1123" t="str">
        <f>'入力'!B11</f>
        <v>宮城太郎</v>
      </c>
      <c r="M49" s="1123"/>
      <c r="N49" s="1123"/>
      <c r="O49" s="1123"/>
      <c r="P49" s="1123">
        <f>'入力'!B52</f>
        <v>0</v>
      </c>
      <c r="Q49" s="1123"/>
      <c r="R49" s="1123"/>
      <c r="S49" s="1123"/>
      <c r="T49" s="1123">
        <f>'入力'!B53</f>
        <v>0</v>
      </c>
      <c r="U49" s="1123"/>
      <c r="V49" s="1123"/>
      <c r="W49" s="1123"/>
      <c r="X49" s="1123"/>
      <c r="Y49" s="1123"/>
    </row>
    <row r="50" spans="1:25" ht="13.5">
      <c r="A50" s="215"/>
      <c r="B50" s="215"/>
      <c r="C50" s="215"/>
      <c r="D50" s="215"/>
      <c r="E50" s="215"/>
      <c r="F50" s="215"/>
      <c r="G50" s="215"/>
      <c r="H50" s="215"/>
      <c r="I50" s="1123"/>
      <c r="J50" s="1123"/>
      <c r="K50" s="1123"/>
      <c r="L50" s="1123"/>
      <c r="M50" s="1123"/>
      <c r="N50" s="1123"/>
      <c r="O50" s="1123"/>
      <c r="P50" s="1123"/>
      <c r="Q50" s="1123"/>
      <c r="R50" s="1123"/>
      <c r="S50" s="1123"/>
      <c r="T50" s="1123"/>
      <c r="U50" s="1123"/>
      <c r="V50" s="1123"/>
      <c r="W50" s="1123"/>
      <c r="X50" s="1123"/>
      <c r="Y50" s="1123"/>
    </row>
    <row r="51" spans="1:25" ht="13.5">
      <c r="A51" s="215"/>
      <c r="B51" s="215"/>
      <c r="C51" s="215"/>
      <c r="D51" s="215"/>
      <c r="E51" s="215"/>
      <c r="F51" s="215"/>
      <c r="G51" s="215"/>
      <c r="H51" s="215"/>
      <c r="I51" s="35"/>
      <c r="J51" s="214"/>
      <c r="K51" s="214"/>
      <c r="L51" s="214"/>
      <c r="M51" s="214"/>
      <c r="N51" s="214"/>
      <c r="O51" s="214"/>
      <c r="P51" s="214"/>
      <c r="Q51" s="214"/>
      <c r="R51" s="214"/>
      <c r="S51" s="214"/>
      <c r="T51" s="214"/>
      <c r="U51" s="214"/>
      <c r="V51" s="214"/>
      <c r="W51" s="214"/>
      <c r="X51" s="214"/>
      <c r="Y51" s="214"/>
    </row>
    <row r="52" spans="1:25" ht="13.5">
      <c r="A52" s="215"/>
      <c r="B52" s="215">
        <v>6</v>
      </c>
      <c r="C52" s="1131" t="s">
        <v>462</v>
      </c>
      <c r="D52" s="1131"/>
      <c r="E52" s="1131"/>
      <c r="F52" s="1131"/>
      <c r="G52" s="1131"/>
      <c r="H52" s="215"/>
      <c r="I52" s="35" t="s">
        <v>479</v>
      </c>
      <c r="J52" s="1130">
        <f>'入力'!B58</f>
        <v>28</v>
      </c>
      <c r="K52" s="1130"/>
      <c r="L52" s="1130"/>
      <c r="M52" s="219" t="s">
        <v>464</v>
      </c>
      <c r="N52" s="214"/>
      <c r="O52" s="214"/>
      <c r="P52" s="214"/>
      <c r="Q52" s="214"/>
      <c r="R52" s="214"/>
      <c r="S52" s="214"/>
      <c r="T52" s="214"/>
      <c r="U52" s="214"/>
      <c r="V52" s="214"/>
      <c r="W52" s="214"/>
      <c r="X52" s="214"/>
      <c r="Y52" s="214"/>
    </row>
    <row r="53" spans="1:25" ht="13.5">
      <c r="A53" s="215"/>
      <c r="B53" s="215"/>
      <c r="C53" s="215"/>
      <c r="D53" s="215"/>
      <c r="E53" s="215"/>
      <c r="F53" s="215"/>
      <c r="G53" s="215"/>
      <c r="H53" s="215"/>
      <c r="I53" s="35"/>
      <c r="J53" s="214"/>
      <c r="K53" s="214"/>
      <c r="L53" s="214"/>
      <c r="M53" s="214"/>
      <c r="N53" s="214"/>
      <c r="O53" s="214"/>
      <c r="P53" s="214"/>
      <c r="Q53" s="214"/>
      <c r="R53" s="214"/>
      <c r="S53" s="214"/>
      <c r="T53" s="214"/>
      <c r="U53" s="214"/>
      <c r="V53" s="214"/>
      <c r="W53" s="214"/>
      <c r="X53" s="214"/>
      <c r="Y53" s="214"/>
    </row>
    <row r="54" spans="1:25" ht="13.5">
      <c r="A54" s="215"/>
      <c r="B54" s="215">
        <v>7</v>
      </c>
      <c r="C54" s="1131" t="s">
        <v>465</v>
      </c>
      <c r="D54" s="1131"/>
      <c r="E54" s="1131"/>
      <c r="F54" s="1131"/>
      <c r="G54" s="1131"/>
      <c r="H54" s="215"/>
      <c r="I54" s="35" t="s">
        <v>440</v>
      </c>
      <c r="J54" s="1130" t="str">
        <f>'入力'!C31</f>
        <v>2 自家用車</v>
      </c>
      <c r="K54" s="1130"/>
      <c r="L54" s="1130"/>
      <c r="M54" s="1130" t="str">
        <f>"("&amp;'入力'!B32&amp;")"</f>
        <v>(東日トラベル)</v>
      </c>
      <c r="N54" s="1130"/>
      <c r="O54" s="1130"/>
      <c r="P54" s="1130"/>
      <c r="Q54" s="1130"/>
      <c r="R54" s="1130"/>
      <c r="S54" s="1130"/>
      <c r="T54" s="214"/>
      <c r="U54" s="214"/>
      <c r="V54" s="214"/>
      <c r="W54" s="214"/>
      <c r="X54" s="214"/>
      <c r="Y54" s="214"/>
    </row>
    <row r="55" spans="1:25" ht="13.5">
      <c r="A55" s="215"/>
      <c r="B55" s="215"/>
      <c r="C55" s="215"/>
      <c r="D55" s="215"/>
      <c r="E55" s="215"/>
      <c r="F55" s="215"/>
      <c r="G55" s="215"/>
      <c r="H55" s="215"/>
      <c r="I55" s="35"/>
      <c r="J55" s="214"/>
      <c r="K55" s="214"/>
      <c r="L55" s="214"/>
      <c r="M55" s="214"/>
      <c r="N55" s="214"/>
      <c r="O55" s="214"/>
      <c r="P55" s="214"/>
      <c r="Q55" s="214"/>
      <c r="R55" s="214"/>
      <c r="S55" s="214"/>
      <c r="T55" s="214"/>
      <c r="U55" s="214"/>
      <c r="V55" s="214"/>
      <c r="W55" s="214"/>
      <c r="X55" s="214"/>
      <c r="Y55" s="214"/>
    </row>
    <row r="56" spans="1:25" ht="13.5">
      <c r="A56" s="215"/>
      <c r="B56" s="215">
        <v>8</v>
      </c>
      <c r="C56" s="1131" t="s">
        <v>466</v>
      </c>
      <c r="D56" s="1131"/>
      <c r="E56" s="1131"/>
      <c r="F56" s="1131"/>
      <c r="G56" s="1131"/>
      <c r="H56" s="1131"/>
      <c r="I56" s="35" t="s">
        <v>480</v>
      </c>
      <c r="J56" s="1147" t="s">
        <v>3</v>
      </c>
      <c r="K56" s="1130"/>
      <c r="L56" s="1130"/>
      <c r="M56" s="1130"/>
      <c r="N56" s="1130"/>
      <c r="O56" s="1130"/>
      <c r="P56" s="1130"/>
      <c r="Q56" s="219" t="s">
        <v>377</v>
      </c>
      <c r="R56" s="214"/>
      <c r="S56" s="214"/>
      <c r="T56" s="214"/>
      <c r="U56" s="214"/>
      <c r="V56" s="214"/>
      <c r="W56" s="214"/>
      <c r="X56" s="214"/>
      <c r="Y56" s="214"/>
    </row>
    <row r="57" spans="1:25" ht="13.5">
      <c r="A57" s="215"/>
      <c r="B57" s="215"/>
      <c r="C57" s="215"/>
      <c r="D57" s="215"/>
      <c r="E57" s="215"/>
      <c r="F57" s="215"/>
      <c r="G57" s="215"/>
      <c r="H57" s="215"/>
      <c r="I57" s="35"/>
      <c r="J57" s="214"/>
      <c r="K57" s="214"/>
      <c r="L57" s="214"/>
      <c r="M57" s="214"/>
      <c r="N57" s="214"/>
      <c r="O57" s="214"/>
      <c r="P57" s="214"/>
      <c r="Q57" s="214"/>
      <c r="R57" s="214"/>
      <c r="S57" s="214"/>
      <c r="T57" s="214"/>
      <c r="U57" s="214"/>
      <c r="V57" s="214"/>
      <c r="W57" s="214"/>
      <c r="X57" s="214"/>
      <c r="Y57" s="214"/>
    </row>
    <row r="58" spans="1:25" ht="13.5">
      <c r="A58" s="215"/>
      <c r="B58" s="215">
        <v>9</v>
      </c>
      <c r="C58" s="1131" t="s">
        <v>239</v>
      </c>
      <c r="D58" s="1131"/>
      <c r="E58" s="1131"/>
      <c r="F58" s="1131"/>
      <c r="G58" s="1131"/>
      <c r="H58" s="1131"/>
      <c r="I58" s="1123" t="s">
        <v>481</v>
      </c>
      <c r="J58" s="1140"/>
      <c r="K58" s="1140"/>
      <c r="L58" s="1140"/>
      <c r="M58" s="1140"/>
      <c r="N58" s="1140"/>
      <c r="O58" s="1140"/>
      <c r="P58" s="1140"/>
      <c r="Q58" s="1140"/>
      <c r="R58" s="1140"/>
      <c r="S58" s="1140"/>
      <c r="T58" s="1140"/>
      <c r="U58" s="1140"/>
      <c r="V58" s="1140"/>
      <c r="W58" s="1140"/>
      <c r="X58" s="1140"/>
      <c r="Y58" s="1140"/>
    </row>
    <row r="59" spans="1:25" ht="13.5">
      <c r="A59" s="215"/>
      <c r="B59" s="215"/>
      <c r="C59" s="215"/>
      <c r="D59" s="215"/>
      <c r="E59" s="215"/>
      <c r="F59" s="215"/>
      <c r="G59" s="215"/>
      <c r="H59" s="215"/>
      <c r="I59" s="1123"/>
      <c r="J59" s="1141"/>
      <c r="K59" s="1141"/>
      <c r="L59" s="1141"/>
      <c r="M59" s="1141"/>
      <c r="N59" s="1141"/>
      <c r="O59" s="1141"/>
      <c r="P59" s="1141"/>
      <c r="Q59" s="1141"/>
      <c r="R59" s="1141"/>
      <c r="S59" s="1141"/>
      <c r="T59" s="1141"/>
      <c r="U59" s="1141"/>
      <c r="V59" s="1141"/>
      <c r="W59" s="1141"/>
      <c r="X59" s="1141"/>
      <c r="Y59" s="1141"/>
    </row>
    <row r="60" spans="1:25" ht="13.5">
      <c r="A60" s="215"/>
      <c r="B60" s="215"/>
      <c r="C60" s="215"/>
      <c r="D60" s="215"/>
      <c r="E60" s="215"/>
      <c r="F60" s="215"/>
      <c r="G60" s="215"/>
      <c r="H60" s="215"/>
      <c r="I60" s="35"/>
      <c r="J60" s="215"/>
      <c r="K60" s="215"/>
      <c r="L60" s="215"/>
      <c r="M60" s="215"/>
      <c r="N60" s="215"/>
      <c r="O60" s="215"/>
      <c r="P60" s="215"/>
      <c r="Q60" s="215"/>
      <c r="R60" s="215"/>
      <c r="S60" s="215"/>
      <c r="T60" s="215"/>
      <c r="U60" s="215"/>
      <c r="V60" s="215"/>
      <c r="W60" s="215"/>
      <c r="X60" s="215"/>
      <c r="Y60" s="215"/>
    </row>
    <row r="61" spans="1:25" ht="13.5">
      <c r="A61" s="215"/>
      <c r="B61" s="215"/>
      <c r="C61" s="215"/>
      <c r="D61" s="215"/>
      <c r="E61" s="215"/>
      <c r="F61" s="215"/>
      <c r="G61" s="215"/>
      <c r="H61" s="215"/>
      <c r="I61" s="35"/>
      <c r="J61" s="215"/>
      <c r="K61" s="215" t="s">
        <v>482</v>
      </c>
      <c r="L61" s="1131" t="s">
        <v>467</v>
      </c>
      <c r="M61" s="1131"/>
      <c r="N61" s="1131"/>
      <c r="O61" s="1131"/>
      <c r="P61" s="1131"/>
      <c r="Q61" s="1131"/>
      <c r="R61" s="1131"/>
      <c r="S61" s="1131"/>
      <c r="T61" s="1131"/>
      <c r="U61" s="1131"/>
      <c r="V61" s="1131"/>
      <c r="W61" s="1131"/>
      <c r="X61" s="1131"/>
      <c r="Y61" s="1131"/>
    </row>
  </sheetData>
  <sheetProtection/>
  <mergeCells count="63">
    <mergeCell ref="J20:U20"/>
    <mergeCell ref="S8:X8"/>
    <mergeCell ref="S9:X9"/>
    <mergeCell ref="L61:Y61"/>
    <mergeCell ref="J54:L54"/>
    <mergeCell ref="M54:S54"/>
    <mergeCell ref="J33:Y34"/>
    <mergeCell ref="J29:Y30"/>
    <mergeCell ref="J52:L52"/>
    <mergeCell ref="J49:K50"/>
    <mergeCell ref="J26:Y27"/>
    <mergeCell ref="C56:H56"/>
    <mergeCell ref="J56:P56"/>
    <mergeCell ref="C54:G54"/>
    <mergeCell ref="E29:G29"/>
    <mergeCell ref="I29:I30"/>
    <mergeCell ref="C52:G52"/>
    <mergeCell ref="L49:O50"/>
    <mergeCell ref="P49:S50"/>
    <mergeCell ref="T49:W50"/>
    <mergeCell ref="C14:G14"/>
    <mergeCell ref="J14:P14"/>
    <mergeCell ref="C58:H58"/>
    <mergeCell ref="J58:Y59"/>
    <mergeCell ref="I58:I59"/>
    <mergeCell ref="X49:Y50"/>
    <mergeCell ref="I33:I34"/>
    <mergeCell ref="C36:G36"/>
    <mergeCell ref="C49:G49"/>
    <mergeCell ref="I49:I50"/>
    <mergeCell ref="J24:Y25"/>
    <mergeCell ref="I26:I27"/>
    <mergeCell ref="J22:Y23"/>
    <mergeCell ref="J31:Y32"/>
    <mergeCell ref="Q14:R14"/>
    <mergeCell ref="J15:N15"/>
    <mergeCell ref="Q15:U15"/>
    <mergeCell ref="O15:P15"/>
    <mergeCell ref="J17:K17"/>
    <mergeCell ref="M17:N17"/>
    <mergeCell ref="T3:V6"/>
    <mergeCell ref="Q3:S6"/>
    <mergeCell ref="L10:M10"/>
    <mergeCell ref="N10:P10"/>
    <mergeCell ref="Q10:R10"/>
    <mergeCell ref="S10:X10"/>
    <mergeCell ref="AA2:AD2"/>
    <mergeCell ref="I31:I32"/>
    <mergeCell ref="C19:M19"/>
    <mergeCell ref="E22:G22"/>
    <mergeCell ref="E20:G20"/>
    <mergeCell ref="I22:I23"/>
    <mergeCell ref="I24:I25"/>
    <mergeCell ref="A12:Y12"/>
    <mergeCell ref="C17:G17"/>
    <mergeCell ref="W3:Y6"/>
    <mergeCell ref="A1:I1"/>
    <mergeCell ref="B2:C2"/>
    <mergeCell ref="E2:I2"/>
    <mergeCell ref="S1:Y1"/>
    <mergeCell ref="Q2:S2"/>
    <mergeCell ref="T2:V2"/>
    <mergeCell ref="W2:Y2"/>
  </mergeCells>
  <hyperlinks>
    <hyperlink ref="AA2:AD2" location="はじめに!A1" display="「はじめに」シートに戻る"/>
  </hyperlinks>
  <printOptions horizontalCentered="1" verticalCentered="1"/>
  <pageMargins left="0.5905511811023623" right="0.5905511811023623" top="0.5905511811023623" bottom="0.5905511811023623"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AI55"/>
  <sheetViews>
    <sheetView showZeros="0" showOutlineSymbols="0" zoomScale="85" zoomScaleNormal="85" zoomScalePageLayoutView="0" workbookViewId="0" topLeftCell="A1">
      <selection activeCell="W4" sqref="W4:Z4"/>
    </sheetView>
  </sheetViews>
  <sheetFormatPr defaultColWidth="9.00390625" defaultRowHeight="13.5"/>
  <cols>
    <col min="1" max="1" width="2.50390625" style="172" customWidth="1"/>
    <col min="2" max="30" width="3.125" style="172" customWidth="1"/>
    <col min="31" max="31" width="2.875" style="172" customWidth="1"/>
    <col min="32" max="16384" width="9.00390625" style="172" customWidth="1"/>
  </cols>
  <sheetData>
    <row r="1" ht="19.5" customHeight="1"/>
    <row r="2" spans="2:30" ht="14.25">
      <c r="B2" s="294"/>
      <c r="C2" s="294"/>
      <c r="D2" s="294"/>
      <c r="E2" s="294"/>
      <c r="F2" s="294"/>
      <c r="G2" s="294"/>
      <c r="H2" s="294"/>
      <c r="I2" s="294"/>
      <c r="J2" s="294"/>
      <c r="K2" s="294"/>
      <c r="L2" s="294"/>
      <c r="M2" s="294"/>
      <c r="N2" s="294"/>
      <c r="O2" s="294"/>
      <c r="P2" s="294"/>
      <c r="Q2" s="294"/>
      <c r="R2" s="294"/>
      <c r="S2" s="294"/>
      <c r="T2" s="294"/>
      <c r="U2" s="294"/>
      <c r="V2" s="294"/>
      <c r="W2" s="1160">
        <f>'入力'!B16</f>
        <v>41608</v>
      </c>
      <c r="X2" s="1160"/>
      <c r="Y2" s="1160"/>
      <c r="Z2" s="1160"/>
      <c r="AA2" s="1160"/>
      <c r="AB2" s="1160"/>
      <c r="AC2" s="1160"/>
      <c r="AD2" s="1160"/>
    </row>
    <row r="3" spans="2:30" ht="14.25">
      <c r="B3" s="294"/>
      <c r="C3" s="294"/>
      <c r="D3" s="294"/>
      <c r="E3" s="294"/>
      <c r="F3" s="294"/>
      <c r="G3" s="294"/>
      <c r="H3" s="294"/>
      <c r="I3" s="294"/>
      <c r="J3" s="294"/>
      <c r="K3" s="294"/>
      <c r="L3" s="294"/>
      <c r="M3" s="294"/>
      <c r="N3" s="294"/>
      <c r="O3" s="294"/>
      <c r="P3" s="294"/>
      <c r="Q3" s="294"/>
      <c r="R3" s="294"/>
      <c r="S3" s="294"/>
      <c r="T3" s="294"/>
      <c r="U3" s="294"/>
      <c r="V3" s="294"/>
      <c r="W3" s="1160"/>
      <c r="X3" s="1160"/>
      <c r="Y3" s="1160"/>
      <c r="Z3" s="1160"/>
      <c r="AA3" s="1160"/>
      <c r="AB3" s="1160"/>
      <c r="AC3" s="1160"/>
      <c r="AD3" s="1160"/>
    </row>
    <row r="4" spans="2:35" ht="19.5" customHeight="1">
      <c r="B4" s="295" t="str">
        <f>'入力'!B2</f>
        <v>仙台市立××小学校</v>
      </c>
      <c r="C4" s="296"/>
      <c r="D4" s="296"/>
      <c r="E4" s="296"/>
      <c r="F4" s="296"/>
      <c r="G4" s="296"/>
      <c r="H4" s="296"/>
      <c r="I4" s="296"/>
      <c r="J4" s="296"/>
      <c r="K4" s="296"/>
      <c r="L4" s="296"/>
      <c r="M4" s="294"/>
      <c r="N4" s="294"/>
      <c r="O4" s="1151"/>
      <c r="P4" s="1151"/>
      <c r="Q4" s="1151"/>
      <c r="R4" s="1154"/>
      <c r="S4" s="1168" t="s">
        <v>346</v>
      </c>
      <c r="T4" s="1150"/>
      <c r="U4" s="1150"/>
      <c r="V4" s="1169"/>
      <c r="W4" s="1168" t="s">
        <v>444</v>
      </c>
      <c r="X4" s="1150"/>
      <c r="Y4" s="1150"/>
      <c r="Z4" s="1169"/>
      <c r="AA4" s="1168" t="s">
        <v>445</v>
      </c>
      <c r="AB4" s="1150"/>
      <c r="AC4" s="1150"/>
      <c r="AD4" s="1169"/>
      <c r="AF4" s="497" t="s">
        <v>729</v>
      </c>
      <c r="AG4" s="497"/>
      <c r="AH4" s="497"/>
      <c r="AI4" s="497"/>
    </row>
    <row r="5" spans="2:30" ht="19.5" customHeight="1">
      <c r="B5" s="294"/>
      <c r="C5" s="1149" t="s">
        <v>346</v>
      </c>
      <c r="D5" s="1149"/>
      <c r="E5" s="1149"/>
      <c r="F5" s="1170" t="str">
        <f>'入力'!B5</f>
        <v>△△　△△</v>
      </c>
      <c r="G5" s="1170"/>
      <c r="H5" s="1170"/>
      <c r="I5" s="1170"/>
      <c r="J5" s="1170"/>
      <c r="K5" s="1170"/>
      <c r="L5" s="298" t="s">
        <v>391</v>
      </c>
      <c r="M5" s="294"/>
      <c r="N5" s="299"/>
      <c r="O5" s="1152"/>
      <c r="P5" s="1152"/>
      <c r="Q5" s="1152"/>
      <c r="R5" s="1153"/>
      <c r="S5" s="1161"/>
      <c r="T5" s="1162"/>
      <c r="U5" s="1162"/>
      <c r="V5" s="1163"/>
      <c r="W5" s="1161"/>
      <c r="X5" s="1162"/>
      <c r="Y5" s="1162"/>
      <c r="Z5" s="1163"/>
      <c r="AA5" s="1161"/>
      <c r="AB5" s="1162"/>
      <c r="AC5" s="1162"/>
      <c r="AD5" s="1163"/>
    </row>
    <row r="6" spans="2:30" ht="19.5" customHeight="1">
      <c r="B6" s="294"/>
      <c r="C6" s="294"/>
      <c r="D6" s="294"/>
      <c r="E6" s="294"/>
      <c r="F6" s="294"/>
      <c r="G6" s="294"/>
      <c r="H6" s="294"/>
      <c r="I6" s="294"/>
      <c r="J6" s="294"/>
      <c r="K6" s="294"/>
      <c r="L6" s="294"/>
      <c r="M6" s="294"/>
      <c r="N6" s="294"/>
      <c r="O6" s="1152"/>
      <c r="P6" s="1152"/>
      <c r="Q6" s="1152"/>
      <c r="R6" s="1153"/>
      <c r="S6" s="1164"/>
      <c r="T6" s="1152"/>
      <c r="U6" s="1152"/>
      <c r="V6" s="1153"/>
      <c r="W6" s="1164"/>
      <c r="X6" s="1152"/>
      <c r="Y6" s="1152"/>
      <c r="Z6" s="1153"/>
      <c r="AA6" s="1164"/>
      <c r="AB6" s="1152"/>
      <c r="AC6" s="1152"/>
      <c r="AD6" s="1153"/>
    </row>
    <row r="7" spans="2:30" ht="19.5" customHeight="1">
      <c r="B7" s="294"/>
      <c r="C7" s="294"/>
      <c r="D7" s="294"/>
      <c r="E7" s="294"/>
      <c r="F7" s="294"/>
      <c r="G7" s="294"/>
      <c r="H7" s="294"/>
      <c r="I7" s="294"/>
      <c r="J7" s="294"/>
      <c r="K7" s="294"/>
      <c r="L7" s="294"/>
      <c r="M7" s="294"/>
      <c r="N7" s="294"/>
      <c r="O7" s="1152"/>
      <c r="P7" s="1152"/>
      <c r="Q7" s="1152"/>
      <c r="R7" s="1153"/>
      <c r="S7" s="1165"/>
      <c r="T7" s="1166"/>
      <c r="U7" s="1166"/>
      <c r="V7" s="1167"/>
      <c r="W7" s="1165"/>
      <c r="X7" s="1166"/>
      <c r="Y7" s="1166"/>
      <c r="Z7" s="1167"/>
      <c r="AA7" s="1165"/>
      <c r="AB7" s="1166"/>
      <c r="AC7" s="1166"/>
      <c r="AD7" s="1167"/>
    </row>
    <row r="8" spans="2:30" ht="19.5" customHeight="1">
      <c r="B8" s="294"/>
      <c r="C8" s="294"/>
      <c r="D8" s="294"/>
      <c r="E8" s="294"/>
      <c r="F8" s="294"/>
      <c r="G8" s="294"/>
      <c r="H8" s="294"/>
      <c r="I8" s="294"/>
      <c r="J8" s="294"/>
      <c r="K8" s="294"/>
      <c r="L8" s="1151" t="s">
        <v>242</v>
      </c>
      <c r="M8" s="1151"/>
      <c r="N8" s="1151" t="str">
        <f>'入力'!B10</f>
        <v>教諭</v>
      </c>
      <c r="O8" s="1151"/>
      <c r="P8" s="1151"/>
      <c r="Q8" s="1151"/>
      <c r="R8" s="1149" t="s">
        <v>243</v>
      </c>
      <c r="S8" s="1149"/>
      <c r="T8" s="294"/>
      <c r="U8" s="300" t="str">
        <f>'入力'!B11</f>
        <v>宮城太郎</v>
      </c>
      <c r="V8" s="300"/>
      <c r="W8" s="300"/>
      <c r="X8" s="300"/>
      <c r="Y8" s="300"/>
      <c r="Z8" s="300"/>
      <c r="AA8" s="300"/>
      <c r="AB8" s="297"/>
      <c r="AC8" s="297" t="s">
        <v>214</v>
      </c>
      <c r="AD8" s="297"/>
    </row>
    <row r="9" spans="2:30" ht="3.75" customHeight="1">
      <c r="B9" s="294"/>
      <c r="C9" s="294"/>
      <c r="D9" s="294"/>
      <c r="E9" s="294"/>
      <c r="F9" s="294"/>
      <c r="G9" s="294"/>
      <c r="H9" s="294"/>
      <c r="I9" s="294"/>
      <c r="J9" s="294"/>
      <c r="K9" s="294"/>
      <c r="L9" s="301"/>
      <c r="M9" s="301"/>
      <c r="N9" s="301"/>
      <c r="O9" s="301"/>
      <c r="P9" s="301"/>
      <c r="Q9" s="301"/>
      <c r="R9" s="301"/>
      <c r="S9" s="302"/>
      <c r="T9" s="302"/>
      <c r="U9" s="302"/>
      <c r="V9" s="302"/>
      <c r="W9" s="302"/>
      <c r="X9" s="302"/>
      <c r="Y9" s="302"/>
      <c r="Z9" s="302"/>
      <c r="AA9" s="302"/>
      <c r="AB9" s="301"/>
      <c r="AC9" s="301"/>
      <c r="AD9" s="301"/>
    </row>
    <row r="10" spans="2:30" ht="19.5" customHeight="1">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row>
    <row r="11" spans="2:30" ht="27.75" customHeight="1">
      <c r="B11" s="1155" t="s">
        <v>751</v>
      </c>
      <c r="C11" s="1155"/>
      <c r="D11" s="1155"/>
      <c r="E11" s="1155"/>
      <c r="F11" s="1155"/>
      <c r="G11" s="1155"/>
      <c r="H11" s="1155"/>
      <c r="I11" s="1155"/>
      <c r="J11" s="1155"/>
      <c r="K11" s="1155"/>
      <c r="L11" s="1155"/>
      <c r="M11" s="1155"/>
      <c r="N11" s="1155"/>
      <c r="O11" s="1155"/>
      <c r="P11" s="1155"/>
      <c r="Q11" s="1155"/>
      <c r="R11" s="1155"/>
      <c r="S11" s="1155"/>
      <c r="T11" s="1155"/>
      <c r="U11" s="1155"/>
      <c r="V11" s="1155"/>
      <c r="W11" s="1155"/>
      <c r="X11" s="1155"/>
      <c r="Y11" s="1155"/>
      <c r="Z11" s="1155"/>
      <c r="AA11" s="1155"/>
      <c r="AB11" s="1155"/>
      <c r="AC11" s="1155"/>
      <c r="AD11" s="1155"/>
    </row>
    <row r="12" spans="2:30" ht="14.25">
      <c r="B12" s="294"/>
      <c r="C12" s="294">
        <v>1</v>
      </c>
      <c r="D12" s="296"/>
      <c r="E12" s="296" t="s">
        <v>752</v>
      </c>
      <c r="F12" s="296"/>
      <c r="G12" s="296"/>
      <c r="H12" s="296"/>
      <c r="I12" s="296"/>
      <c r="J12" s="296"/>
      <c r="K12" s="1156">
        <f>'入力'!B24</f>
        <v>41634</v>
      </c>
      <c r="L12" s="1156"/>
      <c r="M12" s="1156"/>
      <c r="N12" s="1156"/>
      <c r="O12" s="1156"/>
      <c r="P12" s="1156"/>
      <c r="Q12" s="1156"/>
      <c r="R12" s="1156"/>
      <c r="S12" s="1156"/>
      <c r="T12" s="1171">
        <f>K12</f>
        <v>41634</v>
      </c>
      <c r="U12" s="1171"/>
      <c r="V12" s="303"/>
      <c r="W12" s="303"/>
      <c r="X12" s="296"/>
      <c r="Y12" s="296"/>
      <c r="Z12" s="296"/>
      <c r="AA12" s="296"/>
      <c r="AB12" s="296"/>
      <c r="AC12" s="296"/>
      <c r="AD12" s="296"/>
    </row>
    <row r="13" spans="2:30" ht="14.25">
      <c r="B13" s="294"/>
      <c r="C13" s="294">
        <v>2</v>
      </c>
      <c r="D13" s="304"/>
      <c r="E13" s="304" t="s">
        <v>753</v>
      </c>
      <c r="F13" s="304"/>
      <c r="G13" s="304"/>
      <c r="H13" s="304"/>
      <c r="I13" s="304"/>
      <c r="J13" s="304"/>
      <c r="K13" s="1157">
        <f>'入力'!B25</f>
        <v>0.5833333333333334</v>
      </c>
      <c r="L13" s="1157"/>
      <c r="M13" s="1157"/>
      <c r="N13" s="1157"/>
      <c r="O13" s="1157"/>
      <c r="P13" s="1157"/>
      <c r="Q13" s="305" t="s">
        <v>754</v>
      </c>
      <c r="R13" s="1157">
        <f>'入力'!B27</f>
        <v>0.6979166666666666</v>
      </c>
      <c r="S13" s="1157"/>
      <c r="T13" s="1157"/>
      <c r="U13" s="1157"/>
      <c r="V13" s="1157"/>
      <c r="W13" s="1157"/>
      <c r="X13" s="304"/>
      <c r="Y13" s="304"/>
      <c r="Z13" s="304"/>
      <c r="AA13" s="304"/>
      <c r="AB13" s="304"/>
      <c r="AC13" s="304"/>
      <c r="AD13" s="304"/>
    </row>
    <row r="14" spans="2:30" ht="14.25">
      <c r="B14" s="294"/>
      <c r="C14" s="294">
        <v>3</v>
      </c>
      <c r="D14" s="304"/>
      <c r="E14" s="304" t="s">
        <v>755</v>
      </c>
      <c r="F14" s="304"/>
      <c r="G14" s="304"/>
      <c r="H14" s="304"/>
      <c r="I14" s="304"/>
      <c r="J14" s="304"/>
      <c r="K14" s="1149" t="str">
        <f>'入力'!B11</f>
        <v>宮城太郎</v>
      </c>
      <c r="L14" s="1149"/>
      <c r="M14" s="1149"/>
      <c r="N14" s="1149"/>
      <c r="O14" s="1149"/>
      <c r="P14" s="1149"/>
      <c r="Q14" s="296" t="s">
        <v>756</v>
      </c>
      <c r="R14" s="1149">
        <f>'入力'!B52</f>
        <v>0</v>
      </c>
      <c r="S14" s="1149"/>
      <c r="T14" s="1149"/>
      <c r="U14" s="1149"/>
      <c r="V14" s="1149"/>
      <c r="W14" s="1149"/>
      <c r="X14" s="296" t="s">
        <v>756</v>
      </c>
      <c r="Y14" s="1149">
        <f>'入力'!B53</f>
        <v>0</v>
      </c>
      <c r="Z14" s="1149"/>
      <c r="AA14" s="1149"/>
      <c r="AB14" s="1149"/>
      <c r="AC14" s="1149"/>
      <c r="AD14" s="1149"/>
    </row>
    <row r="15" spans="2:30" ht="14.25">
      <c r="B15" s="294"/>
      <c r="C15" s="294"/>
      <c r="D15" s="304"/>
      <c r="E15" s="304"/>
      <c r="F15" s="304"/>
      <c r="G15" s="304"/>
      <c r="H15" s="304"/>
      <c r="I15" s="304"/>
      <c r="J15" s="304"/>
      <c r="K15" s="1149">
        <f>'入力'!B54</f>
        <v>0</v>
      </c>
      <c r="L15" s="1149"/>
      <c r="M15" s="1149"/>
      <c r="N15" s="1149"/>
      <c r="O15" s="1149"/>
      <c r="P15" s="1149"/>
      <c r="Q15" s="296"/>
      <c r="R15" s="294"/>
      <c r="S15" s="294"/>
      <c r="T15" s="294"/>
      <c r="U15" s="294"/>
      <c r="V15" s="294"/>
      <c r="W15" s="294"/>
      <c r="X15" s="296"/>
      <c r="Y15" s="294"/>
      <c r="Z15" s="294"/>
      <c r="AA15" s="294"/>
      <c r="AB15" s="294"/>
      <c r="AC15" s="294"/>
      <c r="AD15" s="294"/>
    </row>
    <row r="16" spans="2:30" ht="14.25">
      <c r="B16" s="294"/>
      <c r="C16" s="294">
        <v>4</v>
      </c>
      <c r="D16" s="294"/>
      <c r="E16" s="304" t="s">
        <v>757</v>
      </c>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row>
    <row r="17" spans="2:30" ht="14.25">
      <c r="B17" s="306"/>
      <c r="C17" s="307" t="s">
        <v>762</v>
      </c>
      <c r="D17" s="308" t="s">
        <v>451</v>
      </c>
      <c r="E17" s="308"/>
      <c r="F17" s="308"/>
      <c r="G17" s="308"/>
      <c r="H17" s="308"/>
      <c r="I17" s="308"/>
      <c r="J17" s="308"/>
      <c r="K17" s="1150">
        <f>'入力'!B56</f>
        <v>3</v>
      </c>
      <c r="L17" s="1150"/>
      <c r="M17" s="1150"/>
      <c r="N17" s="1150"/>
      <c r="O17" s="308" t="s">
        <v>329</v>
      </c>
      <c r="P17" s="1150">
        <f>'入力'!B57</f>
        <v>2</v>
      </c>
      <c r="Q17" s="1150"/>
      <c r="R17" s="1150"/>
      <c r="S17" s="1150"/>
      <c r="T17" s="308" t="s">
        <v>452</v>
      </c>
      <c r="U17" s="308"/>
      <c r="V17" s="308"/>
      <c r="W17" s="308"/>
      <c r="X17" s="308"/>
      <c r="Y17" s="308"/>
      <c r="Z17" s="308"/>
      <c r="AA17" s="308"/>
      <c r="AB17" s="308"/>
      <c r="AC17" s="308"/>
      <c r="AD17" s="309"/>
    </row>
    <row r="18" spans="2:30" ht="14.25">
      <c r="B18" s="310"/>
      <c r="C18" s="311" t="s">
        <v>763</v>
      </c>
      <c r="D18" s="305" t="s">
        <v>454</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12"/>
    </row>
    <row r="19" spans="2:30" ht="14.25">
      <c r="B19" s="310"/>
      <c r="C19" s="311"/>
      <c r="D19" s="305" t="s">
        <v>759</v>
      </c>
      <c r="E19" s="305" t="s">
        <v>758</v>
      </c>
      <c r="F19" s="305"/>
      <c r="G19" s="305"/>
      <c r="H19" s="305"/>
      <c r="I19" s="305"/>
      <c r="J19" s="305" t="s">
        <v>111</v>
      </c>
      <c r="K19" s="305"/>
      <c r="L19" s="305"/>
      <c r="M19" s="305"/>
      <c r="N19" s="305"/>
      <c r="O19" s="305" t="s">
        <v>112</v>
      </c>
      <c r="P19" s="305"/>
      <c r="Q19" s="305"/>
      <c r="R19" s="305"/>
      <c r="S19" s="305"/>
      <c r="T19" s="305"/>
      <c r="U19" s="305"/>
      <c r="V19" s="305"/>
      <c r="W19" s="305"/>
      <c r="X19" s="305"/>
      <c r="Y19" s="305"/>
      <c r="Z19" s="305"/>
      <c r="AA19" s="305"/>
      <c r="AB19" s="305"/>
      <c r="AC19" s="305"/>
      <c r="AD19" s="312"/>
    </row>
    <row r="20" spans="2:30" ht="14.25">
      <c r="B20" s="310"/>
      <c r="C20" s="311"/>
      <c r="D20" s="305" t="s">
        <v>759</v>
      </c>
      <c r="E20" s="305" t="s">
        <v>764</v>
      </c>
      <c r="F20" s="305"/>
      <c r="G20" s="305"/>
      <c r="H20" s="305" t="s">
        <v>463</v>
      </c>
      <c r="I20" s="305" t="s">
        <v>113</v>
      </c>
      <c r="J20" s="305"/>
      <c r="K20" s="305"/>
      <c r="L20" s="305"/>
      <c r="M20" s="305"/>
      <c r="N20" s="305"/>
      <c r="O20" s="305"/>
      <c r="P20" s="305"/>
      <c r="Q20" s="305"/>
      <c r="R20" s="305"/>
      <c r="S20" s="305"/>
      <c r="T20" s="305"/>
      <c r="U20" s="305"/>
      <c r="V20" s="305"/>
      <c r="W20" s="305"/>
      <c r="X20" s="305"/>
      <c r="Y20" s="305"/>
      <c r="Z20" s="305"/>
      <c r="AA20" s="305"/>
      <c r="AB20" s="305"/>
      <c r="AC20" s="305"/>
      <c r="AD20" s="312"/>
    </row>
    <row r="21" spans="2:30" ht="14.25">
      <c r="B21" s="310"/>
      <c r="C21" s="311"/>
      <c r="D21" s="305"/>
      <c r="E21" s="297"/>
      <c r="F21" s="297"/>
      <c r="G21" s="305"/>
      <c r="H21" s="305" t="s">
        <v>463</v>
      </c>
      <c r="I21" s="305" t="s">
        <v>114</v>
      </c>
      <c r="J21" s="305"/>
      <c r="K21" s="305"/>
      <c r="L21" s="305"/>
      <c r="M21" s="305"/>
      <c r="N21" s="305"/>
      <c r="O21" s="305"/>
      <c r="P21" s="305"/>
      <c r="Q21" s="305"/>
      <c r="R21" s="305"/>
      <c r="S21" s="305"/>
      <c r="T21" s="305"/>
      <c r="U21" s="305"/>
      <c r="V21" s="305"/>
      <c r="W21" s="305"/>
      <c r="X21" s="305"/>
      <c r="Y21" s="305"/>
      <c r="Z21" s="305"/>
      <c r="AA21" s="305"/>
      <c r="AB21" s="305"/>
      <c r="AC21" s="305"/>
      <c r="AD21" s="312"/>
    </row>
    <row r="22" spans="2:30" ht="14.25">
      <c r="B22" s="310"/>
      <c r="C22" s="311"/>
      <c r="D22" s="305" t="s">
        <v>759</v>
      </c>
      <c r="E22" s="305" t="s">
        <v>459</v>
      </c>
      <c r="F22" s="305"/>
      <c r="G22" s="305"/>
      <c r="H22" s="305"/>
      <c r="I22" s="305" t="s">
        <v>463</v>
      </c>
      <c r="J22" s="305" t="s">
        <v>765</v>
      </c>
      <c r="K22" s="305" t="s">
        <v>115</v>
      </c>
      <c r="L22" s="305"/>
      <c r="M22" s="305"/>
      <c r="N22" s="305"/>
      <c r="O22" s="305"/>
      <c r="P22" s="305"/>
      <c r="Q22" s="305"/>
      <c r="R22" s="305"/>
      <c r="S22" s="305"/>
      <c r="T22" s="305"/>
      <c r="U22" s="305"/>
      <c r="V22" s="305"/>
      <c r="W22" s="305"/>
      <c r="X22" s="305"/>
      <c r="Y22" s="305"/>
      <c r="Z22" s="305"/>
      <c r="AA22" s="305"/>
      <c r="AB22" s="305"/>
      <c r="AC22" s="305"/>
      <c r="AD22" s="312"/>
    </row>
    <row r="23" spans="2:30" ht="14.25">
      <c r="B23" s="310"/>
      <c r="C23" s="311"/>
      <c r="D23" s="305"/>
      <c r="E23" s="297"/>
      <c r="F23" s="297"/>
      <c r="G23" s="297"/>
      <c r="H23" s="297"/>
      <c r="I23" s="305" t="s">
        <v>463</v>
      </c>
      <c r="J23" s="305" t="s">
        <v>766</v>
      </c>
      <c r="K23" s="305" t="s">
        <v>116</v>
      </c>
      <c r="L23" s="305"/>
      <c r="M23" s="305"/>
      <c r="N23" s="305"/>
      <c r="O23" s="305"/>
      <c r="P23" s="305"/>
      <c r="Q23" s="305"/>
      <c r="R23" s="305"/>
      <c r="S23" s="305"/>
      <c r="T23" s="305"/>
      <c r="U23" s="305"/>
      <c r="V23" s="305"/>
      <c r="W23" s="305"/>
      <c r="X23" s="305"/>
      <c r="Y23" s="305"/>
      <c r="Z23" s="305"/>
      <c r="AA23" s="305"/>
      <c r="AB23" s="305"/>
      <c r="AC23" s="305"/>
      <c r="AD23" s="312"/>
    </row>
    <row r="24" spans="2:30" ht="14.25">
      <c r="B24" s="310"/>
      <c r="C24" s="311"/>
      <c r="D24" s="305"/>
      <c r="E24" s="297"/>
      <c r="F24" s="297"/>
      <c r="G24" s="297"/>
      <c r="H24" s="297"/>
      <c r="I24" s="305" t="s">
        <v>463</v>
      </c>
      <c r="J24" s="305" t="s">
        <v>767</v>
      </c>
      <c r="K24" s="305" t="s">
        <v>117</v>
      </c>
      <c r="L24" s="305"/>
      <c r="M24" s="305"/>
      <c r="N24" s="305"/>
      <c r="O24" s="305"/>
      <c r="P24" s="305"/>
      <c r="Q24" s="305"/>
      <c r="R24" s="305"/>
      <c r="S24" s="305"/>
      <c r="T24" s="305"/>
      <c r="U24" s="305"/>
      <c r="V24" s="305"/>
      <c r="W24" s="305"/>
      <c r="X24" s="305"/>
      <c r="Y24" s="305"/>
      <c r="Z24" s="305"/>
      <c r="AA24" s="305"/>
      <c r="AB24" s="305"/>
      <c r="AC24" s="305"/>
      <c r="AD24" s="312"/>
    </row>
    <row r="25" spans="2:30" ht="14.25">
      <c r="B25" s="310"/>
      <c r="C25" s="311"/>
      <c r="D25" s="305"/>
      <c r="E25" s="297"/>
      <c r="F25" s="297"/>
      <c r="G25" s="297"/>
      <c r="H25" s="297"/>
      <c r="I25" s="305" t="s">
        <v>463</v>
      </c>
      <c r="J25" s="305" t="s">
        <v>118</v>
      </c>
      <c r="K25" s="305" t="s">
        <v>119</v>
      </c>
      <c r="L25" s="305"/>
      <c r="M25" s="305"/>
      <c r="N25" s="305"/>
      <c r="O25" s="305"/>
      <c r="P25" s="305"/>
      <c r="Q25" s="305"/>
      <c r="R25" s="305"/>
      <c r="S25" s="305"/>
      <c r="T25" s="305"/>
      <c r="U25" s="305"/>
      <c r="V25" s="305"/>
      <c r="W25" s="305"/>
      <c r="X25" s="305"/>
      <c r="Y25" s="305"/>
      <c r="Z25" s="305"/>
      <c r="AA25" s="305"/>
      <c r="AB25" s="305"/>
      <c r="AC25" s="305"/>
      <c r="AD25" s="312"/>
    </row>
    <row r="26" spans="2:30" ht="14.25">
      <c r="B26" s="310"/>
      <c r="C26" s="311" t="s">
        <v>768</v>
      </c>
      <c r="D26" s="305" t="s">
        <v>460</v>
      </c>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12"/>
    </row>
    <row r="27" spans="2:30" ht="14.25">
      <c r="B27" s="310"/>
      <c r="C27" s="311"/>
      <c r="D27" s="305"/>
      <c r="E27" s="378" t="s">
        <v>120</v>
      </c>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12"/>
    </row>
    <row r="28" spans="2:30" ht="14.25">
      <c r="B28" s="310"/>
      <c r="C28" s="311"/>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12"/>
    </row>
    <row r="29" spans="2:30" ht="14.25">
      <c r="B29" s="310"/>
      <c r="C29" s="311" t="s">
        <v>769</v>
      </c>
      <c r="D29" s="305" t="s">
        <v>461</v>
      </c>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12"/>
    </row>
    <row r="30" spans="2:30" ht="14.25">
      <c r="B30" s="310"/>
      <c r="C30" s="311"/>
      <c r="D30" s="305" t="s">
        <v>478</v>
      </c>
      <c r="E30" s="1158" t="str">
        <f>'入力'!B11</f>
        <v>宮城太郎</v>
      </c>
      <c r="F30" s="1158"/>
      <c r="G30" s="1158"/>
      <c r="H30" s="1158"/>
      <c r="I30" s="1158"/>
      <c r="J30" s="1158"/>
      <c r="K30" s="305" t="s">
        <v>770</v>
      </c>
      <c r="L30" s="1158">
        <f>'入力'!B52</f>
        <v>0</v>
      </c>
      <c r="M30" s="1158"/>
      <c r="N30" s="1158"/>
      <c r="O30" s="1158"/>
      <c r="P30" s="1158"/>
      <c r="Q30" s="1158"/>
      <c r="R30" s="305" t="s">
        <v>770</v>
      </c>
      <c r="S30" s="1158">
        <f>'入力'!B53</f>
        <v>0</v>
      </c>
      <c r="T30" s="1158"/>
      <c r="U30" s="1158"/>
      <c r="V30" s="1158"/>
      <c r="W30" s="1158"/>
      <c r="X30" s="1158"/>
      <c r="Y30" s="305" t="s">
        <v>770</v>
      </c>
      <c r="Z30" s="1158">
        <f>'入力'!B54</f>
        <v>0</v>
      </c>
      <c r="AA30" s="1158"/>
      <c r="AB30" s="1158"/>
      <c r="AC30" s="1158"/>
      <c r="AD30" s="1159"/>
    </row>
    <row r="31" spans="2:30" ht="14.25">
      <c r="B31" s="313"/>
      <c r="C31" s="314"/>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6"/>
    </row>
    <row r="32" spans="2:30" ht="14.25">
      <c r="B32" s="305"/>
      <c r="C32" s="311"/>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row>
    <row r="33" spans="2:30" ht="14.25">
      <c r="B33" s="305"/>
      <c r="C33" s="311" t="s">
        <v>65</v>
      </c>
      <c r="D33" s="305"/>
      <c r="E33" s="305" t="s">
        <v>66</v>
      </c>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row>
    <row r="34" spans="2:30" ht="14.25">
      <c r="B34" s="305"/>
      <c r="C34" s="311"/>
      <c r="D34" s="305"/>
      <c r="E34" s="305"/>
      <c r="F34" s="305" t="s">
        <v>121</v>
      </c>
      <c r="G34" s="305"/>
      <c r="H34" s="305"/>
      <c r="I34" s="305"/>
      <c r="J34" s="305"/>
      <c r="K34" s="305"/>
      <c r="L34" s="305" t="s">
        <v>122</v>
      </c>
      <c r="M34" s="305"/>
      <c r="N34" s="305"/>
      <c r="O34" s="305"/>
      <c r="P34" s="305"/>
      <c r="Q34" s="305"/>
      <c r="R34" s="305"/>
      <c r="S34" s="305"/>
      <c r="T34" s="305"/>
      <c r="U34" s="305"/>
      <c r="V34" s="305" t="s">
        <v>123</v>
      </c>
      <c r="W34" s="305"/>
      <c r="X34" s="305"/>
      <c r="Y34" s="305"/>
      <c r="Z34" s="305"/>
      <c r="AA34" s="305"/>
      <c r="AB34" s="305"/>
      <c r="AC34" s="305"/>
      <c r="AD34" s="305"/>
    </row>
    <row r="35" spans="2:30" ht="14.25">
      <c r="B35" s="305"/>
      <c r="C35" s="311"/>
      <c r="D35" s="305"/>
      <c r="E35" s="305"/>
      <c r="F35" s="305" t="s">
        <v>125</v>
      </c>
      <c r="G35" s="305"/>
      <c r="H35" s="305"/>
      <c r="I35" s="305"/>
      <c r="J35" s="305"/>
      <c r="K35" s="305"/>
      <c r="L35" s="305"/>
      <c r="M35" s="305"/>
      <c r="N35" s="305" t="s">
        <v>126</v>
      </c>
      <c r="O35" s="305"/>
      <c r="P35" s="305"/>
      <c r="Q35" s="305"/>
      <c r="R35" s="305"/>
      <c r="S35" s="305"/>
      <c r="T35" s="305"/>
      <c r="U35" s="305"/>
      <c r="V35" s="305"/>
      <c r="W35" s="305"/>
      <c r="X35" s="305"/>
      <c r="Y35" s="305"/>
      <c r="Z35" s="305"/>
      <c r="AA35" s="305"/>
      <c r="AB35" s="305"/>
      <c r="AC35" s="305"/>
      <c r="AD35" s="305"/>
    </row>
    <row r="36" spans="2:30" ht="14.25">
      <c r="B36" s="305"/>
      <c r="C36" s="311" t="s">
        <v>67</v>
      </c>
      <c r="D36" s="305"/>
      <c r="E36" s="305" t="s">
        <v>68</v>
      </c>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row>
    <row r="37" spans="2:30" ht="14.25">
      <c r="B37" s="305"/>
      <c r="C37" s="311"/>
      <c r="D37" s="305"/>
      <c r="E37" s="305"/>
      <c r="F37" s="305" t="s">
        <v>124</v>
      </c>
      <c r="G37" s="305"/>
      <c r="H37" s="305"/>
      <c r="I37" s="305"/>
      <c r="J37" s="305"/>
      <c r="K37" s="305"/>
      <c r="L37" s="305" t="s">
        <v>781</v>
      </c>
      <c r="M37" s="305"/>
      <c r="N37" s="305"/>
      <c r="O37" s="305"/>
      <c r="P37" s="305"/>
      <c r="Q37" s="305"/>
      <c r="R37" s="305"/>
      <c r="S37" s="305"/>
      <c r="T37" s="305" t="s">
        <v>127</v>
      </c>
      <c r="U37" s="305"/>
      <c r="V37" s="305"/>
      <c r="W37" s="305"/>
      <c r="X37" s="305"/>
      <c r="Y37" s="305"/>
      <c r="Z37" s="305"/>
      <c r="AA37" s="305"/>
      <c r="AB37" s="305"/>
      <c r="AC37" s="305"/>
      <c r="AD37" s="305"/>
    </row>
    <row r="38" spans="2:30" ht="14.25">
      <c r="B38" s="305"/>
      <c r="C38" s="311"/>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row>
    <row r="39" spans="2:30" ht="14.25">
      <c r="B39" s="305"/>
      <c r="C39" s="311" t="s">
        <v>69</v>
      </c>
      <c r="D39" s="305"/>
      <c r="E39" s="305" t="s">
        <v>70</v>
      </c>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row>
    <row r="40" spans="2:30" ht="14.25">
      <c r="B40" s="305"/>
      <c r="C40" s="311"/>
      <c r="D40" s="311" t="s">
        <v>72</v>
      </c>
      <c r="E40" s="305"/>
      <c r="F40" s="305" t="s">
        <v>71</v>
      </c>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row>
    <row r="41" spans="2:30" ht="14.25">
      <c r="B41" s="305"/>
      <c r="C41" s="311"/>
      <c r="D41" s="311"/>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row>
    <row r="42" spans="2:30" ht="14.25">
      <c r="B42" s="305"/>
      <c r="C42" s="311"/>
      <c r="D42" s="311"/>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row>
    <row r="43" spans="2:30" ht="14.25">
      <c r="B43" s="305"/>
      <c r="C43" s="311"/>
      <c r="D43" s="311" t="s">
        <v>763</v>
      </c>
      <c r="E43" s="305"/>
      <c r="F43" s="305" t="s">
        <v>73</v>
      </c>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row>
    <row r="44" spans="2:30" ht="14.25">
      <c r="B44" s="305"/>
      <c r="C44" s="311"/>
      <c r="D44" s="311"/>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row>
    <row r="45" spans="2:30" ht="14.25">
      <c r="B45" s="305"/>
      <c r="C45" s="311"/>
      <c r="D45" s="311"/>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row>
    <row r="46" spans="2:30" ht="14.25">
      <c r="B46" s="305"/>
      <c r="C46" s="311"/>
      <c r="D46" s="311" t="s">
        <v>768</v>
      </c>
      <c r="E46" s="305"/>
      <c r="F46" s="305" t="s">
        <v>74</v>
      </c>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row>
    <row r="47" spans="2:30" ht="14.25">
      <c r="B47" s="305"/>
      <c r="C47" s="311"/>
      <c r="D47" s="311"/>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row>
    <row r="48" spans="2:30" ht="14.25">
      <c r="B48" s="305"/>
      <c r="C48" s="311"/>
      <c r="D48" s="311"/>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row>
    <row r="49" spans="2:30" ht="14.25">
      <c r="B49" s="305"/>
      <c r="C49" s="311"/>
      <c r="D49" s="311" t="s">
        <v>75</v>
      </c>
      <c r="E49" s="305"/>
      <c r="F49" s="305" t="s">
        <v>76</v>
      </c>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row>
    <row r="50" spans="2:30" ht="14.25">
      <c r="B50" s="305"/>
      <c r="C50" s="311"/>
      <c r="D50" s="311"/>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row>
    <row r="51" spans="2:30" ht="14.25">
      <c r="B51" s="305"/>
      <c r="C51" s="311"/>
      <c r="D51" s="311"/>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row>
    <row r="52" spans="2:30" ht="14.25">
      <c r="B52" s="305"/>
      <c r="C52" s="311" t="s">
        <v>77</v>
      </c>
      <c r="D52" s="311"/>
      <c r="E52" s="305" t="s">
        <v>78</v>
      </c>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row>
    <row r="53" spans="2:30" ht="14.25">
      <c r="B53" s="305"/>
      <c r="C53" s="311"/>
      <c r="D53" s="311"/>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row>
    <row r="54" spans="2:30" ht="17.25">
      <c r="B54" s="305"/>
      <c r="C54" s="311"/>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row>
    <row r="55" spans="2:30" ht="14.25">
      <c r="B55" s="207"/>
      <c r="C55" s="207" t="s">
        <v>760</v>
      </c>
      <c r="D55" s="207"/>
      <c r="E55" s="207" t="s">
        <v>761</v>
      </c>
      <c r="F55" s="207"/>
      <c r="G55" s="207"/>
      <c r="H55" s="207"/>
      <c r="I55" s="207"/>
      <c r="J55" s="207"/>
      <c r="K55" s="266"/>
      <c r="L55" s="266"/>
      <c r="M55" s="266"/>
      <c r="N55" s="266"/>
      <c r="O55" s="207"/>
      <c r="P55" s="207"/>
      <c r="Q55" s="207"/>
      <c r="R55" s="207"/>
      <c r="S55" s="207"/>
      <c r="T55" s="207"/>
      <c r="U55" s="207"/>
      <c r="V55" s="207"/>
      <c r="W55" s="207"/>
      <c r="X55" s="207"/>
      <c r="Y55" s="207"/>
      <c r="Z55" s="207"/>
      <c r="AA55" s="207"/>
      <c r="AB55" s="207"/>
      <c r="AC55" s="207"/>
      <c r="AD55" s="207"/>
    </row>
  </sheetData>
  <sheetProtection/>
  <mergeCells count="30">
    <mergeCell ref="C5:E5"/>
    <mergeCell ref="P17:S17"/>
    <mergeCell ref="E30:J30"/>
    <mergeCell ref="L30:Q30"/>
    <mergeCell ref="S30:X30"/>
    <mergeCell ref="K14:P14"/>
    <mergeCell ref="R14:W14"/>
    <mergeCell ref="F5:K5"/>
    <mergeCell ref="T12:U12"/>
    <mergeCell ref="K13:P13"/>
    <mergeCell ref="R13:W13"/>
    <mergeCell ref="Z30:AD30"/>
    <mergeCell ref="Y14:AD14"/>
    <mergeCell ref="W2:AD3"/>
    <mergeCell ref="W5:Z7"/>
    <mergeCell ref="S5:V7"/>
    <mergeCell ref="AA5:AD7"/>
    <mergeCell ref="S4:V4"/>
    <mergeCell ref="AA4:AD4"/>
    <mergeCell ref="W4:Z4"/>
    <mergeCell ref="K15:P15"/>
    <mergeCell ref="K17:N17"/>
    <mergeCell ref="L8:M8"/>
    <mergeCell ref="AF4:AI4"/>
    <mergeCell ref="N8:Q8"/>
    <mergeCell ref="R8:S8"/>
    <mergeCell ref="O5:R7"/>
    <mergeCell ref="O4:R4"/>
    <mergeCell ref="B11:AD11"/>
    <mergeCell ref="K12:S12"/>
  </mergeCells>
  <hyperlinks>
    <hyperlink ref="AF4:AI4" location="はじめに!A1" display="「はじめに」シートに戻る"/>
  </hyperlinks>
  <printOptions horizontalCentered="1"/>
  <pageMargins left="0.5905511811023623" right="0.5905511811023623" top="0.5905511811023623" bottom="0.5905511811023623" header="0" footer="0"/>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indexed="10"/>
  </sheetPr>
  <dimension ref="A1:J68"/>
  <sheetViews>
    <sheetView showOutlineSymbols="0" zoomScalePageLayoutView="0" workbookViewId="0" topLeftCell="A1">
      <selection activeCell="B2" sqref="B2"/>
    </sheetView>
  </sheetViews>
  <sheetFormatPr defaultColWidth="9.00390625" defaultRowHeight="17.25" customHeight="1"/>
  <cols>
    <col min="1" max="1" width="21.00390625" style="0" bestFit="1" customWidth="1"/>
    <col min="2" max="2" width="19.25390625" style="0" bestFit="1" customWidth="1"/>
    <col min="3" max="3" width="10.875" style="0" customWidth="1"/>
    <col min="4" max="4" width="2.875" style="0" customWidth="1"/>
    <col min="5" max="5" width="18.625" style="0" bestFit="1" customWidth="1"/>
    <col min="6" max="6" width="15.125" style="0" bestFit="1" customWidth="1"/>
    <col min="7" max="7" width="10.50390625" style="0" bestFit="1" customWidth="1"/>
  </cols>
  <sheetData>
    <row r="1" ht="17.25" customHeight="1">
      <c r="A1" s="411" t="s">
        <v>807</v>
      </c>
    </row>
    <row r="2" spans="1:6" ht="17.25" customHeight="1">
      <c r="A2" s="409" t="s">
        <v>319</v>
      </c>
      <c r="B2" s="440" t="s">
        <v>846</v>
      </c>
      <c r="E2" s="497" t="s">
        <v>725</v>
      </c>
      <c r="F2" s="497"/>
    </row>
    <row r="3" spans="1:6" ht="17.25" customHeight="1">
      <c r="A3" t="s">
        <v>594</v>
      </c>
      <c r="B3" s="451"/>
      <c r="E3" s="497"/>
      <c r="F3" s="497"/>
    </row>
    <row r="4" spans="1:2" ht="17.25" customHeight="1">
      <c r="A4" t="s">
        <v>343</v>
      </c>
      <c r="B4" s="441">
        <v>111</v>
      </c>
    </row>
    <row r="5" spans="1:2" ht="17.25" customHeight="1">
      <c r="A5" t="s">
        <v>346</v>
      </c>
      <c r="B5" s="440" t="s">
        <v>847</v>
      </c>
    </row>
    <row r="6" spans="1:2" ht="17.25" customHeight="1">
      <c r="A6" t="s">
        <v>414</v>
      </c>
      <c r="B6" s="442" t="s">
        <v>845</v>
      </c>
    </row>
    <row r="7" spans="1:2" ht="17.25" customHeight="1">
      <c r="A7" t="s">
        <v>415</v>
      </c>
      <c r="B7" s="442" t="s">
        <v>843</v>
      </c>
    </row>
    <row r="8" spans="1:2" ht="17.25" customHeight="1">
      <c r="A8" t="s">
        <v>416</v>
      </c>
      <c r="B8" s="442" t="s">
        <v>844</v>
      </c>
    </row>
    <row r="9" ht="31.5" customHeight="1">
      <c r="A9" s="411" t="s">
        <v>809</v>
      </c>
    </row>
    <row r="10" spans="1:4" ht="17.25" customHeight="1">
      <c r="A10" s="409" t="s">
        <v>242</v>
      </c>
      <c r="B10" s="443" t="s">
        <v>296</v>
      </c>
      <c r="C10" s="6"/>
      <c r="D10" s="6"/>
    </row>
    <row r="11" spans="1:5" ht="17.25" customHeight="1">
      <c r="A11" s="409" t="s">
        <v>243</v>
      </c>
      <c r="B11" s="444" t="s">
        <v>934</v>
      </c>
      <c r="C11" s="1478" t="s">
        <v>936</v>
      </c>
      <c r="D11" s="6" t="s">
        <v>29</v>
      </c>
      <c r="E11" t="s">
        <v>935</v>
      </c>
    </row>
    <row r="12" spans="1:4" ht="17.25" customHeight="1">
      <c r="A12" t="s">
        <v>318</v>
      </c>
      <c r="B12" s="443">
        <v>3444444444</v>
      </c>
      <c r="C12" s="6"/>
      <c r="D12" s="6"/>
    </row>
    <row r="13" spans="1:4" ht="30" customHeight="1">
      <c r="A13" s="411" t="s">
        <v>808</v>
      </c>
      <c r="B13" s="410"/>
      <c r="C13" s="6"/>
      <c r="D13" s="6"/>
    </row>
    <row r="14" spans="1:4" ht="17.25" customHeight="1">
      <c r="A14" t="s">
        <v>826</v>
      </c>
      <c r="B14" s="450">
        <v>41598</v>
      </c>
      <c r="C14" s="6"/>
      <c r="D14" s="6"/>
    </row>
    <row r="15" spans="1:4" ht="17.25" customHeight="1">
      <c r="A15" s="409" t="s">
        <v>827</v>
      </c>
      <c r="B15" s="421">
        <v>41586</v>
      </c>
      <c r="C15" s="6"/>
      <c r="D15" s="6"/>
    </row>
    <row r="16" spans="1:4" ht="17.25" customHeight="1">
      <c r="A16" s="409" t="s">
        <v>828</v>
      </c>
      <c r="B16" s="421">
        <v>41608</v>
      </c>
      <c r="C16" s="6"/>
      <c r="D16" s="6"/>
    </row>
    <row r="17" spans="1:5" ht="17.25" customHeight="1">
      <c r="A17" s="409" t="s">
        <v>789</v>
      </c>
      <c r="B17" s="501" t="s">
        <v>783</v>
      </c>
      <c r="C17" s="501"/>
      <c r="D17" s="501"/>
      <c r="E17" s="6"/>
    </row>
    <row r="18" spans="1:9" ht="17.25" customHeight="1">
      <c r="A18" t="s">
        <v>727</v>
      </c>
      <c r="B18" s="115"/>
      <c r="C18" s="115"/>
      <c r="D18" s="115"/>
      <c r="F18" s="417" t="s">
        <v>256</v>
      </c>
      <c r="G18" s="407">
        <f>VLOOKUP(H20,'距離表'!A2:D401,4,FALSE)</f>
        <v>3</v>
      </c>
      <c r="H18" t="s">
        <v>286</v>
      </c>
      <c r="I18" t="s">
        <v>775</v>
      </c>
    </row>
    <row r="19" spans="1:9" ht="17.25" customHeight="1">
      <c r="A19" s="409" t="s">
        <v>618</v>
      </c>
      <c r="B19" s="501" t="s">
        <v>784</v>
      </c>
      <c r="C19" s="501"/>
      <c r="D19" s="501"/>
      <c r="F19" s="417" t="s">
        <v>257</v>
      </c>
      <c r="G19" s="407">
        <v>9.4</v>
      </c>
      <c r="H19" t="s">
        <v>287</v>
      </c>
      <c r="I19" t="s">
        <v>64</v>
      </c>
    </row>
    <row r="20" spans="1:8" ht="17.25" customHeight="1">
      <c r="A20" t="s">
        <v>619</v>
      </c>
      <c r="B20" s="115"/>
      <c r="C20" s="115"/>
      <c r="D20" s="115"/>
      <c r="F20" s="6" t="s">
        <v>155</v>
      </c>
      <c r="G20" s="6" t="s">
        <v>786</v>
      </c>
      <c r="H20" s="416">
        <f>VLOOKUP(G20,'距離表'!B2:E401,4,FALSE)</f>
        <v>4</v>
      </c>
    </row>
    <row r="21" spans="1:7" ht="17.25" customHeight="1">
      <c r="A21" t="s">
        <v>245</v>
      </c>
      <c r="B21" s="9" t="s">
        <v>785</v>
      </c>
      <c r="C21" s="6"/>
      <c r="D21" s="6"/>
      <c r="F21" s="6" t="s">
        <v>264</v>
      </c>
      <c r="G21" s="10" t="s">
        <v>284</v>
      </c>
    </row>
    <row r="22" spans="1:7" ht="17.25" customHeight="1">
      <c r="A22" t="s">
        <v>246</v>
      </c>
      <c r="B22" s="10"/>
      <c r="F22" s="6"/>
      <c r="G22" s="10"/>
    </row>
    <row r="23" spans="1:2" ht="17.25" customHeight="1">
      <c r="A23" t="s">
        <v>247</v>
      </c>
      <c r="B23" s="10"/>
    </row>
    <row r="24" spans="1:9" ht="17.25" customHeight="1">
      <c r="A24" s="409" t="s">
        <v>248</v>
      </c>
      <c r="B24" s="421">
        <v>41634</v>
      </c>
      <c r="C24" s="13">
        <f>B24</f>
        <v>41634</v>
      </c>
      <c r="F24" s="6"/>
      <c r="G24" s="6" t="s">
        <v>265</v>
      </c>
      <c r="H24" s="6" t="s">
        <v>266</v>
      </c>
      <c r="I24" s="6" t="s">
        <v>225</v>
      </c>
    </row>
    <row r="25" spans="1:9" ht="17.25" customHeight="1">
      <c r="A25" s="409" t="s">
        <v>249</v>
      </c>
      <c r="B25" s="431">
        <v>0.5833333333333334</v>
      </c>
      <c r="C25" s="6"/>
      <c r="F25" s="6" t="s">
        <v>258</v>
      </c>
      <c r="G25" s="10">
        <v>4</v>
      </c>
      <c r="H25" s="10"/>
      <c r="I25" s="10"/>
    </row>
    <row r="26" spans="1:9" ht="17.25" customHeight="1">
      <c r="A26" s="409" t="s">
        <v>250</v>
      </c>
      <c r="B26" s="421">
        <v>41634</v>
      </c>
      <c r="C26" s="13">
        <f>B26</f>
        <v>41634</v>
      </c>
      <c r="F26" s="6" t="s">
        <v>259</v>
      </c>
      <c r="G26" s="10">
        <v>4</v>
      </c>
      <c r="H26" s="10"/>
      <c r="I26" s="10"/>
    </row>
    <row r="27" spans="1:9" ht="17.25" customHeight="1">
      <c r="A27" s="409" t="s">
        <v>251</v>
      </c>
      <c r="B27" s="432">
        <v>0.6979166666666666</v>
      </c>
      <c r="C27" s="8"/>
      <c r="E27" s="12"/>
      <c r="F27" s="6" t="s">
        <v>260</v>
      </c>
      <c r="G27" s="10">
        <v>4</v>
      </c>
      <c r="H27" s="10"/>
      <c r="I27" s="10"/>
    </row>
    <row r="28" spans="1:9" ht="17.25" customHeight="1">
      <c r="A28" t="s">
        <v>289</v>
      </c>
      <c r="B28" s="10">
        <v>0</v>
      </c>
      <c r="E28" s="12" t="s">
        <v>790</v>
      </c>
      <c r="F28" s="6" t="s">
        <v>261</v>
      </c>
      <c r="G28" s="10">
        <v>4</v>
      </c>
      <c r="H28" s="10"/>
      <c r="I28" s="10"/>
    </row>
    <row r="29" spans="1:9" ht="17.25" customHeight="1">
      <c r="A29" t="s">
        <v>252</v>
      </c>
      <c r="B29" s="10">
        <v>2</v>
      </c>
      <c r="E29" s="12" t="s">
        <v>791</v>
      </c>
      <c r="F29" s="6" t="s">
        <v>262</v>
      </c>
      <c r="G29" s="10">
        <v>4</v>
      </c>
      <c r="H29" s="10"/>
      <c r="I29" s="10"/>
    </row>
    <row r="30" spans="1:9" ht="17.25" customHeight="1">
      <c r="A30" t="s">
        <v>253</v>
      </c>
      <c r="B30" s="10">
        <v>1</v>
      </c>
      <c r="E30" s="12"/>
      <c r="F30" s="6" t="s">
        <v>288</v>
      </c>
      <c r="G30" s="10">
        <v>4</v>
      </c>
      <c r="H30" s="10"/>
      <c r="I30" s="10"/>
    </row>
    <row r="31" spans="1:7" ht="17.25" customHeight="1">
      <c r="A31" t="s">
        <v>254</v>
      </c>
      <c r="B31" s="10">
        <v>2</v>
      </c>
      <c r="C31" s="418" t="str">
        <f>IF(B31=1,E31,IF(B31=2,E32,IF(B31=3,E33,IF(B31=4,E34,IF(B31=5,E35)))))</f>
        <v>2 自家用車</v>
      </c>
      <c r="E31" s="12" t="s">
        <v>792</v>
      </c>
      <c r="F31" s="6" t="s">
        <v>263</v>
      </c>
      <c r="G31" s="10"/>
    </row>
    <row r="32" spans="1:5" ht="17.25" customHeight="1">
      <c r="A32" t="s">
        <v>732</v>
      </c>
      <c r="B32" s="10" t="s">
        <v>612</v>
      </c>
      <c r="E32" s="12" t="s">
        <v>793</v>
      </c>
    </row>
    <row r="33" spans="1:7" ht="17.25" customHeight="1">
      <c r="A33" t="s">
        <v>255</v>
      </c>
      <c r="B33" s="10">
        <v>1</v>
      </c>
      <c r="E33" s="12" t="s">
        <v>794</v>
      </c>
      <c r="F33" s="497" t="s">
        <v>725</v>
      </c>
      <c r="G33" s="497"/>
    </row>
    <row r="34" spans="1:7" ht="17.25" customHeight="1">
      <c r="A34" t="s">
        <v>285</v>
      </c>
      <c r="B34" s="10"/>
      <c r="E34" s="12" t="s">
        <v>795</v>
      </c>
      <c r="F34" s="497"/>
      <c r="G34" s="497"/>
    </row>
    <row r="35" spans="1:5" ht="17.25" customHeight="1">
      <c r="A35" t="s">
        <v>268</v>
      </c>
      <c r="B35" s="10">
        <v>2</v>
      </c>
      <c r="E35" s="12" t="s">
        <v>796</v>
      </c>
    </row>
    <row r="36" spans="1:5" ht="17.25" customHeight="1">
      <c r="A36" t="s">
        <v>267</v>
      </c>
      <c r="B36" s="10"/>
      <c r="E36" s="12"/>
    </row>
    <row r="37" spans="1:5" ht="17.25" customHeight="1">
      <c r="A37" t="s">
        <v>269</v>
      </c>
      <c r="B37" s="10">
        <v>1</v>
      </c>
      <c r="E37" s="12" t="s">
        <v>797</v>
      </c>
    </row>
    <row r="38" spans="1:5" ht="17.25" customHeight="1">
      <c r="A38" t="s">
        <v>270</v>
      </c>
      <c r="B38" s="10"/>
      <c r="E38" s="12" t="s">
        <v>798</v>
      </c>
    </row>
    <row r="39" spans="1:5" ht="17.25" customHeight="1">
      <c r="A39" t="s">
        <v>271</v>
      </c>
      <c r="B39" s="10"/>
      <c r="E39" s="12" t="s">
        <v>799</v>
      </c>
    </row>
    <row r="40" spans="1:10" ht="17.25" customHeight="1">
      <c r="A40" t="s">
        <v>272</v>
      </c>
      <c r="B40" s="10">
        <v>1</v>
      </c>
      <c r="E40" s="12"/>
      <c r="F40" s="412"/>
      <c r="G40" s="8"/>
      <c r="H40" s="8"/>
      <c r="I40" s="8"/>
      <c r="J40" s="8"/>
    </row>
    <row r="41" spans="2:10" ht="17.25" customHeight="1">
      <c r="B41" s="11"/>
      <c r="E41" s="12" t="s">
        <v>800</v>
      </c>
      <c r="F41" s="412"/>
      <c r="G41" s="8"/>
      <c r="H41" s="8"/>
      <c r="I41" s="8"/>
      <c r="J41" s="8"/>
    </row>
    <row r="42" spans="1:10" ht="17.25" customHeight="1">
      <c r="A42" t="s">
        <v>273</v>
      </c>
      <c r="B42" s="446" t="str">
        <f>B10</f>
        <v>教諭</v>
      </c>
      <c r="E42" s="12" t="s">
        <v>801</v>
      </c>
      <c r="F42" s="413"/>
      <c r="G42" s="8"/>
      <c r="H42" s="8"/>
      <c r="I42" s="8"/>
      <c r="J42" s="8"/>
    </row>
    <row r="43" spans="1:10" ht="17.25" customHeight="1">
      <c r="A43" t="s">
        <v>274</v>
      </c>
      <c r="B43" s="446" t="str">
        <f>B11</f>
        <v>宮城太郎</v>
      </c>
      <c r="E43" s="12" t="s">
        <v>802</v>
      </c>
      <c r="F43" s="414"/>
      <c r="G43" s="15"/>
      <c r="H43" s="15"/>
      <c r="I43" s="8"/>
      <c r="J43" s="8"/>
    </row>
    <row r="44" spans="1:10" ht="17.25" customHeight="1">
      <c r="A44" t="s">
        <v>275</v>
      </c>
      <c r="B44" s="440">
        <f>B24</f>
        <v>41634</v>
      </c>
      <c r="E44" s="12" t="s">
        <v>803</v>
      </c>
      <c r="F44" s="413"/>
      <c r="G44" s="16"/>
      <c r="H44" s="16"/>
      <c r="I44" s="8"/>
      <c r="J44" s="8"/>
    </row>
    <row r="45" spans="1:10" ht="17.25" customHeight="1">
      <c r="A45" t="s">
        <v>276</v>
      </c>
      <c r="B45" s="448">
        <f>B25-C45</f>
        <v>0.5625</v>
      </c>
      <c r="C45" s="18">
        <v>0.020833333333333332</v>
      </c>
      <c r="E45" s="12" t="s">
        <v>804</v>
      </c>
      <c r="F45" s="415"/>
      <c r="G45" s="15"/>
      <c r="H45" s="15"/>
      <c r="I45" s="8"/>
      <c r="J45" s="8"/>
    </row>
    <row r="46" spans="1:10" ht="17.25" customHeight="1">
      <c r="A46" t="s">
        <v>277</v>
      </c>
      <c r="B46" s="440">
        <f>B26</f>
        <v>41634</v>
      </c>
      <c r="C46" s="14"/>
      <c r="E46" s="12" t="s">
        <v>805</v>
      </c>
      <c r="F46" s="412"/>
      <c r="G46" s="8"/>
      <c r="H46" s="412"/>
      <c r="I46" s="8"/>
      <c r="J46" s="8"/>
    </row>
    <row r="47" spans="1:10" ht="17.25" customHeight="1">
      <c r="A47" t="s">
        <v>278</v>
      </c>
      <c r="B47" s="449">
        <f>B27+C47</f>
        <v>0.71875</v>
      </c>
      <c r="C47" s="18">
        <v>0.020833333333333332</v>
      </c>
      <c r="E47" s="12" t="s">
        <v>806</v>
      </c>
      <c r="F47" s="500"/>
      <c r="G47" s="500"/>
      <c r="H47" s="500"/>
      <c r="I47" s="500"/>
      <c r="J47" s="8"/>
    </row>
    <row r="48" spans="1:10" ht="17.25" customHeight="1">
      <c r="A48" t="s">
        <v>279</v>
      </c>
      <c r="B48" s="443" t="s">
        <v>848</v>
      </c>
      <c r="C48" s="445"/>
      <c r="E48" s="12"/>
      <c r="F48" s="412"/>
      <c r="G48" s="8"/>
      <c r="H48" s="412"/>
      <c r="I48" s="8"/>
      <c r="J48" s="8"/>
    </row>
    <row r="49" spans="1:10" ht="17.25" customHeight="1">
      <c r="A49" t="s">
        <v>280</v>
      </c>
      <c r="B49" s="502" t="s">
        <v>849</v>
      </c>
      <c r="C49" s="502"/>
      <c r="E49" s="12"/>
      <c r="F49" s="412"/>
      <c r="G49" s="8"/>
      <c r="H49" s="412"/>
      <c r="I49" s="8"/>
      <c r="J49" s="8"/>
    </row>
    <row r="50" spans="1:10" ht="17.25" customHeight="1">
      <c r="A50" t="s">
        <v>281</v>
      </c>
      <c r="B50" s="443" t="s">
        <v>443</v>
      </c>
      <c r="C50" s="445"/>
      <c r="E50" s="12"/>
      <c r="F50" s="410"/>
      <c r="G50" s="8"/>
      <c r="H50" s="8"/>
      <c r="I50" s="8"/>
      <c r="J50" s="8"/>
    </row>
    <row r="51" spans="1:10" ht="17.25" customHeight="1">
      <c r="A51" t="s">
        <v>282</v>
      </c>
      <c r="B51" s="443" t="s">
        <v>443</v>
      </c>
      <c r="C51" s="445"/>
      <c r="E51" s="12"/>
      <c r="F51" s="410"/>
      <c r="G51" s="8"/>
      <c r="H51" s="8"/>
      <c r="I51" s="8"/>
      <c r="J51" s="8"/>
    </row>
    <row r="52" spans="1:8" ht="17.25" customHeight="1">
      <c r="A52" t="s">
        <v>291</v>
      </c>
      <c r="B52" s="10"/>
      <c r="E52" s="12"/>
      <c r="F52" s="497" t="s">
        <v>725</v>
      </c>
      <c r="G52" s="497"/>
      <c r="H52" s="8"/>
    </row>
    <row r="53" spans="1:7" ht="17.25" customHeight="1">
      <c r="A53" t="s">
        <v>292</v>
      </c>
      <c r="B53" s="10"/>
      <c r="E53" s="12"/>
      <c r="F53" s="497"/>
      <c r="G53" s="497"/>
    </row>
    <row r="54" spans="1:5" ht="17.25" customHeight="1">
      <c r="A54" t="s">
        <v>293</v>
      </c>
      <c r="B54" s="10"/>
      <c r="E54" s="12"/>
    </row>
    <row r="55" spans="1:5" ht="17.25" customHeight="1">
      <c r="A55" t="s">
        <v>58</v>
      </c>
      <c r="B55" s="10"/>
      <c r="E55" s="12"/>
    </row>
    <row r="56" spans="1:3" ht="17.25" customHeight="1">
      <c r="A56" t="s">
        <v>453</v>
      </c>
      <c r="B56" s="447">
        <v>3</v>
      </c>
      <c r="C56" t="s">
        <v>329</v>
      </c>
    </row>
    <row r="57" spans="1:3" ht="17.25" customHeight="1">
      <c r="A57" t="s">
        <v>452</v>
      </c>
      <c r="B57" s="447">
        <v>2</v>
      </c>
      <c r="C57" t="s">
        <v>452</v>
      </c>
    </row>
    <row r="58" spans="1:3" ht="17.25" customHeight="1">
      <c r="A58" t="s">
        <v>538</v>
      </c>
      <c r="B58" s="447">
        <f>B59+B60</f>
        <v>28</v>
      </c>
      <c r="C58" t="s">
        <v>464</v>
      </c>
    </row>
    <row r="59" spans="1:3" ht="17.25" customHeight="1">
      <c r="A59" t="s">
        <v>575</v>
      </c>
      <c r="B59" s="447">
        <v>15</v>
      </c>
      <c r="C59" t="s">
        <v>464</v>
      </c>
    </row>
    <row r="60" spans="1:3" ht="17.25" customHeight="1">
      <c r="A60" t="s">
        <v>576</v>
      </c>
      <c r="B60" s="447">
        <v>13</v>
      </c>
      <c r="C60" t="s">
        <v>464</v>
      </c>
    </row>
    <row r="61" ht="17.25" customHeight="1">
      <c r="B61" s="10"/>
    </row>
    <row r="62" ht="17.25" customHeight="1">
      <c r="B62" s="10"/>
    </row>
    <row r="63" ht="17.25" customHeight="1">
      <c r="B63" s="10"/>
    </row>
    <row r="64" ht="17.25" customHeight="1">
      <c r="B64" s="10"/>
    </row>
    <row r="65" ht="17.25" customHeight="1">
      <c r="B65" s="10"/>
    </row>
    <row r="66" ht="17.25" customHeight="1">
      <c r="B66" s="10"/>
    </row>
    <row r="67" ht="17.25" customHeight="1">
      <c r="B67" s="10"/>
    </row>
    <row r="68" ht="17.25" customHeight="1">
      <c r="B68" s="10"/>
    </row>
  </sheetData>
  <sheetProtection/>
  <mergeCells count="8">
    <mergeCell ref="H47:I47"/>
    <mergeCell ref="F52:G53"/>
    <mergeCell ref="E2:F3"/>
    <mergeCell ref="F33:G34"/>
    <mergeCell ref="B19:D19"/>
    <mergeCell ref="B49:C49"/>
    <mergeCell ref="B17:D17"/>
    <mergeCell ref="F47:G47"/>
  </mergeCells>
  <dataValidations count="2">
    <dataValidation type="list" allowBlank="1" showInputMessage="1" showErrorMessage="1" sqref="B57">
      <formula1>"1,2,3,4,5"</formula1>
    </dataValidation>
    <dataValidation type="list" allowBlank="1" showInputMessage="1" showErrorMessage="1" sqref="B56">
      <formula1>"1,2,3,4,5,6"</formula1>
    </dataValidation>
  </dataValidations>
  <hyperlinks>
    <hyperlink ref="E2:F3" location="はじめに!A1" display="「はじめに」シートに戻る"/>
    <hyperlink ref="F33:G34" location="はじめに!A1" display="「はじめに」シートに戻る"/>
    <hyperlink ref="F52:G53" location="はじめに!A1" display="「はじめに」シートに戻る"/>
  </hyperlinks>
  <printOptions/>
  <pageMargins left="0.3937007874015748" right="0.3937007874015748" top="0.984251968503937" bottom="0.984251968503937" header="0.5118110236220472" footer="0.5118110236220472"/>
  <pageSetup horizontalDpi="300" verticalDpi="3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B51"/>
  <sheetViews>
    <sheetView showOutlineSymbols="0" zoomScale="85" zoomScaleNormal="85" zoomScalePageLayoutView="0" workbookViewId="0" topLeftCell="A1">
      <selection activeCell="P2" sqref="P2"/>
    </sheetView>
  </sheetViews>
  <sheetFormatPr defaultColWidth="9.00390625" defaultRowHeight="13.5"/>
  <cols>
    <col min="1" max="24" width="3.75390625" style="371" customWidth="1"/>
    <col min="25" max="16384" width="9.00390625" style="176" customWidth="1"/>
  </cols>
  <sheetData>
    <row r="1" spans="1:24" ht="14.25">
      <c r="A1" s="320"/>
      <c r="B1" s="320"/>
      <c r="C1" s="320"/>
      <c r="D1" s="320"/>
      <c r="E1" s="320"/>
      <c r="F1" s="320"/>
      <c r="G1" s="320"/>
      <c r="H1" s="320"/>
      <c r="I1" s="320"/>
      <c r="J1" s="320"/>
      <c r="K1" s="320"/>
      <c r="L1" s="320"/>
      <c r="M1" s="320"/>
      <c r="N1" s="320"/>
      <c r="O1" s="320"/>
      <c r="P1" s="1241">
        <f>'入力'!B16</f>
        <v>41608</v>
      </c>
      <c r="Q1" s="1241"/>
      <c r="R1" s="1241"/>
      <c r="S1" s="1241"/>
      <c r="T1" s="1241"/>
      <c r="U1" s="1241"/>
      <c r="V1" s="1241"/>
      <c r="W1" s="1241"/>
      <c r="X1" s="1241"/>
    </row>
    <row r="2" spans="1:28" ht="13.5">
      <c r="A2" s="1242" t="s">
        <v>390</v>
      </c>
      <c r="B2" s="1242"/>
      <c r="C2" s="1242"/>
      <c r="D2" s="1242"/>
      <c r="E2" s="1242"/>
      <c r="F2" s="1242"/>
      <c r="G2" s="1242"/>
      <c r="H2" s="1242"/>
      <c r="I2" s="320" t="s">
        <v>391</v>
      </c>
      <c r="J2" s="320"/>
      <c r="K2" s="320"/>
      <c r="L2" s="320"/>
      <c r="M2" s="320"/>
      <c r="N2" s="320"/>
      <c r="O2" s="320"/>
      <c r="P2" s="320"/>
      <c r="Q2" s="320"/>
      <c r="R2" s="320"/>
      <c r="S2" s="320"/>
      <c r="T2" s="320"/>
      <c r="U2" s="320"/>
      <c r="V2" s="320"/>
      <c r="W2" s="320"/>
      <c r="X2" s="320"/>
      <c r="Y2" s="497" t="s">
        <v>729</v>
      </c>
      <c r="Z2" s="497"/>
      <c r="AA2" s="497"/>
      <c r="AB2" s="497"/>
    </row>
    <row r="3" spans="1:24" ht="13.5">
      <c r="A3" s="321"/>
      <c r="B3" s="321"/>
      <c r="C3" s="321"/>
      <c r="D3" s="321"/>
      <c r="E3" s="321"/>
      <c r="F3" s="321"/>
      <c r="G3" s="321"/>
      <c r="H3" s="321"/>
      <c r="I3" s="320"/>
      <c r="J3" s="320"/>
      <c r="K3" s="320"/>
      <c r="L3" s="320"/>
      <c r="M3" s="320"/>
      <c r="N3" s="320"/>
      <c r="O3" s="320"/>
      <c r="P3" s="320"/>
      <c r="Q3" s="320"/>
      <c r="R3" s="320"/>
      <c r="S3" s="320"/>
      <c r="T3" s="320"/>
      <c r="U3" s="320"/>
      <c r="V3" s="320"/>
      <c r="W3" s="320"/>
      <c r="X3" s="320"/>
    </row>
    <row r="4" spans="1:24" ht="13.5">
      <c r="A4" s="320"/>
      <c r="B4" s="320"/>
      <c r="C4" s="320"/>
      <c r="D4" s="320"/>
      <c r="E4" s="320"/>
      <c r="F4" s="320"/>
      <c r="G4" s="320"/>
      <c r="H4" s="1240" t="s">
        <v>392</v>
      </c>
      <c r="I4" s="1240"/>
      <c r="J4" s="1240"/>
      <c r="K4" s="1240"/>
      <c r="L4" s="1240"/>
      <c r="M4" s="1244" t="str">
        <f>'入力'!B6</f>
        <v>仙台市泉区○○○1-1-1</v>
      </c>
      <c r="N4" s="1244"/>
      <c r="O4" s="1244"/>
      <c r="P4" s="1244"/>
      <c r="Q4" s="1244"/>
      <c r="R4" s="1244"/>
      <c r="S4" s="1244"/>
      <c r="T4" s="1244"/>
      <c r="U4" s="1244"/>
      <c r="V4" s="1244"/>
      <c r="W4" s="1244"/>
      <c r="X4" s="1244"/>
    </row>
    <row r="5" spans="1:24" ht="13.5">
      <c r="A5" s="320"/>
      <c r="B5" s="320"/>
      <c r="C5" s="320"/>
      <c r="D5" s="320"/>
      <c r="E5" s="320"/>
      <c r="F5" s="320"/>
      <c r="G5" s="320"/>
      <c r="H5" s="320"/>
      <c r="I5" s="1243" t="s">
        <v>393</v>
      </c>
      <c r="J5" s="1243"/>
      <c r="K5" s="1243"/>
      <c r="L5" s="1243"/>
      <c r="M5" s="1244"/>
      <c r="N5" s="1244"/>
      <c r="O5" s="1244"/>
      <c r="P5" s="1244"/>
      <c r="Q5" s="1244"/>
      <c r="R5" s="1244"/>
      <c r="S5" s="1244"/>
      <c r="T5" s="1244"/>
      <c r="U5" s="1244"/>
      <c r="V5" s="1244"/>
      <c r="W5" s="1244"/>
      <c r="X5" s="1244"/>
    </row>
    <row r="6" spans="1:24" ht="13.5">
      <c r="A6" s="320"/>
      <c r="B6" s="320"/>
      <c r="C6" s="320"/>
      <c r="D6" s="320"/>
      <c r="E6" s="320"/>
      <c r="F6" s="320"/>
      <c r="G6" s="320"/>
      <c r="H6" s="1240" t="s">
        <v>394</v>
      </c>
      <c r="I6" s="1240"/>
      <c r="J6" s="1240"/>
      <c r="K6" s="1240"/>
      <c r="L6" s="1240"/>
      <c r="M6" s="1245" t="str">
        <f>'入力'!B2</f>
        <v>仙台市立××小学校</v>
      </c>
      <c r="N6" s="1246"/>
      <c r="O6" s="1246"/>
      <c r="P6" s="1246"/>
      <c r="Q6" s="1246"/>
      <c r="R6" s="1246"/>
      <c r="S6" s="1246"/>
      <c r="T6" s="1246"/>
      <c r="U6" s="1246"/>
      <c r="V6" s="1246"/>
      <c r="W6" s="1246"/>
      <c r="X6" s="1246"/>
    </row>
    <row r="7" spans="1:24" ht="13.5">
      <c r="A7" s="322"/>
      <c r="B7" s="322"/>
      <c r="C7" s="322"/>
      <c r="D7" s="322"/>
      <c r="E7" s="322"/>
      <c r="F7" s="322"/>
      <c r="G7" s="322"/>
      <c r="H7" s="322"/>
      <c r="I7" s="322"/>
      <c r="J7" s="322"/>
      <c r="K7" s="322"/>
      <c r="L7" s="322"/>
      <c r="M7" s="1246"/>
      <c r="N7" s="1246"/>
      <c r="O7" s="1246"/>
      <c r="P7" s="1246"/>
      <c r="Q7" s="1246"/>
      <c r="R7" s="1246"/>
      <c r="S7" s="1246"/>
      <c r="T7" s="1246"/>
      <c r="U7" s="1246"/>
      <c r="V7" s="1246"/>
      <c r="W7" s="1246"/>
      <c r="X7" s="1246"/>
    </row>
    <row r="8" spans="1:24" ht="13.5">
      <c r="A8" s="322"/>
      <c r="B8" s="322"/>
      <c r="C8" s="322"/>
      <c r="D8" s="322"/>
      <c r="E8" s="322"/>
      <c r="F8" s="322"/>
      <c r="G8" s="322"/>
      <c r="H8" s="322"/>
      <c r="I8" s="322"/>
      <c r="J8" s="322"/>
      <c r="K8" s="1217" t="s">
        <v>395</v>
      </c>
      <c r="L8" s="1217"/>
      <c r="M8" s="323" t="s">
        <v>436</v>
      </c>
      <c r="N8" s="1217" t="s">
        <v>437</v>
      </c>
      <c r="O8" s="1217"/>
      <c r="P8" s="1210" t="str">
        <f>'入力'!B7</f>
        <v>022-000-0000</v>
      </c>
      <c r="Q8" s="1210"/>
      <c r="R8" s="1210"/>
      <c r="S8" s="1210"/>
      <c r="T8" s="1210"/>
      <c r="U8" s="1210"/>
      <c r="V8" s="1210"/>
      <c r="W8" s="1210"/>
      <c r="X8" s="322" t="s">
        <v>438</v>
      </c>
    </row>
    <row r="9" spans="1:24" ht="13.5">
      <c r="A9" s="322"/>
      <c r="B9" s="322"/>
      <c r="C9" s="322"/>
      <c r="D9" s="322"/>
      <c r="E9" s="322"/>
      <c r="F9" s="322"/>
      <c r="G9" s="322"/>
      <c r="H9" s="1239" t="s">
        <v>396</v>
      </c>
      <c r="I9" s="1239"/>
      <c r="J9" s="1239"/>
      <c r="K9" s="1239"/>
      <c r="L9" s="1239"/>
      <c r="M9" s="1212" t="str">
        <f>'入力'!B5</f>
        <v>△△　△△</v>
      </c>
      <c r="N9" s="1213"/>
      <c r="O9" s="1213"/>
      <c r="P9" s="1213"/>
      <c r="Q9" s="1213"/>
      <c r="R9" s="1213"/>
      <c r="S9" s="1213"/>
      <c r="T9" s="1213"/>
      <c r="U9" s="1213"/>
      <c r="V9" s="1213"/>
      <c r="W9" s="1213"/>
      <c r="X9" s="1214"/>
    </row>
    <row r="10" spans="1:24" ht="13.5">
      <c r="A10" s="322"/>
      <c r="B10" s="322"/>
      <c r="C10" s="322"/>
      <c r="D10" s="322"/>
      <c r="E10" s="322"/>
      <c r="F10" s="322"/>
      <c r="G10" s="322"/>
      <c r="H10" s="322"/>
      <c r="I10" s="322"/>
      <c r="J10" s="322"/>
      <c r="K10" s="322"/>
      <c r="L10" s="322"/>
      <c r="M10" s="1213"/>
      <c r="N10" s="1213"/>
      <c r="O10" s="1213"/>
      <c r="P10" s="1213"/>
      <c r="Q10" s="1213"/>
      <c r="R10" s="1213"/>
      <c r="S10" s="1213"/>
      <c r="T10" s="1213"/>
      <c r="U10" s="1213"/>
      <c r="V10" s="1213"/>
      <c r="W10" s="1213"/>
      <c r="X10" s="1214"/>
    </row>
    <row r="11" spans="1:24" ht="13.5">
      <c r="A11" s="322"/>
      <c r="B11" s="322"/>
      <c r="C11" s="322"/>
      <c r="D11" s="322"/>
      <c r="E11" s="322"/>
      <c r="F11" s="322"/>
      <c r="G11" s="322"/>
      <c r="H11" s="322"/>
      <c r="I11" s="322"/>
      <c r="J11" s="322"/>
      <c r="K11" s="1217" t="s">
        <v>395</v>
      </c>
      <c r="L11" s="1217"/>
      <c r="M11" s="323" t="s">
        <v>436</v>
      </c>
      <c r="N11" s="1217" t="s">
        <v>437</v>
      </c>
      <c r="O11" s="1217"/>
      <c r="P11" s="1210" t="str">
        <f>'入力'!B7</f>
        <v>022-000-0000</v>
      </c>
      <c r="Q11" s="1210"/>
      <c r="R11" s="1210"/>
      <c r="S11" s="1210"/>
      <c r="T11" s="1210"/>
      <c r="U11" s="1210"/>
      <c r="V11" s="1210"/>
      <c r="W11" s="1210"/>
      <c r="X11" s="322" t="s">
        <v>438</v>
      </c>
    </row>
    <row r="12" spans="1:24" ht="13.5">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row>
    <row r="13" spans="1:24" ht="21">
      <c r="A13" s="324"/>
      <c r="B13" s="324"/>
      <c r="C13" s="324"/>
      <c r="D13" s="1219" t="s">
        <v>397</v>
      </c>
      <c r="E13" s="1219"/>
      <c r="F13" s="1219"/>
      <c r="G13" s="1219"/>
      <c r="H13" s="1219"/>
      <c r="I13" s="1219"/>
      <c r="J13" s="1219"/>
      <c r="K13" s="1219"/>
      <c r="L13" s="1219"/>
      <c r="M13" s="1219"/>
      <c r="N13" s="1219"/>
      <c r="O13" s="1219"/>
      <c r="P13" s="1219"/>
      <c r="Q13" s="1219"/>
      <c r="R13" s="1219"/>
      <c r="S13" s="1219"/>
      <c r="T13" s="325"/>
      <c r="U13" s="326"/>
      <c r="V13" s="326"/>
      <c r="W13" s="326"/>
      <c r="X13" s="326"/>
    </row>
    <row r="14" spans="1:24" ht="15" customHeight="1">
      <c r="A14" s="326"/>
      <c r="B14" s="326"/>
      <c r="C14" s="326"/>
      <c r="D14" s="327"/>
      <c r="E14" s="327"/>
      <c r="F14" s="327"/>
      <c r="G14" s="327"/>
      <c r="H14" s="327"/>
      <c r="I14" s="327"/>
      <c r="J14" s="327"/>
      <c r="K14" s="327"/>
      <c r="L14" s="327"/>
      <c r="M14" s="327"/>
      <c r="N14" s="327"/>
      <c r="O14" s="327"/>
      <c r="P14" s="327"/>
      <c r="Q14" s="327"/>
      <c r="R14" s="327"/>
      <c r="S14" s="327"/>
      <c r="T14" s="327"/>
      <c r="U14" s="326"/>
      <c r="V14" s="326"/>
      <c r="W14" s="326"/>
      <c r="X14" s="326"/>
    </row>
    <row r="15" spans="1:24" ht="29.25" customHeight="1">
      <c r="A15" s="1211" t="s">
        <v>435</v>
      </c>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row>
    <row r="16" spans="1:24" ht="13.5">
      <c r="A16" s="328"/>
      <c r="B16" s="328"/>
      <c r="C16" s="328"/>
      <c r="D16" s="328"/>
      <c r="E16" s="328"/>
      <c r="F16" s="328"/>
      <c r="G16" s="328"/>
      <c r="H16" s="328"/>
      <c r="I16" s="328"/>
      <c r="J16" s="328"/>
      <c r="K16" s="328"/>
      <c r="L16" s="328"/>
      <c r="M16" s="328"/>
      <c r="N16" s="328"/>
      <c r="O16" s="328"/>
      <c r="P16" s="328"/>
      <c r="Q16" s="328"/>
      <c r="R16" s="328"/>
      <c r="S16" s="328"/>
      <c r="T16" s="328"/>
      <c r="U16" s="328"/>
      <c r="V16" s="328"/>
      <c r="W16" s="328"/>
      <c r="X16" s="328"/>
    </row>
    <row r="17" spans="1:24" ht="13.5">
      <c r="A17" s="1220" t="s">
        <v>349</v>
      </c>
      <c r="B17" s="1220"/>
      <c r="C17" s="1220"/>
      <c r="D17" s="1220"/>
      <c r="E17" s="1220"/>
      <c r="F17" s="1220"/>
      <c r="G17" s="1220"/>
      <c r="H17" s="1220"/>
      <c r="I17" s="1220"/>
      <c r="J17" s="1220"/>
      <c r="K17" s="1220"/>
      <c r="L17" s="1220"/>
      <c r="M17" s="1220"/>
      <c r="N17" s="1220"/>
      <c r="O17" s="1220"/>
      <c r="P17" s="1220"/>
      <c r="Q17" s="1220"/>
      <c r="R17" s="1220"/>
      <c r="S17" s="1220"/>
      <c r="T17" s="1220"/>
      <c r="U17" s="1220"/>
      <c r="V17" s="1220"/>
      <c r="W17" s="1220"/>
      <c r="X17" s="1220"/>
    </row>
    <row r="18" spans="1:24" ht="13.5">
      <c r="A18" s="329"/>
      <c r="B18" s="329"/>
      <c r="C18" s="329"/>
      <c r="D18" s="329"/>
      <c r="E18" s="329"/>
      <c r="F18" s="329"/>
      <c r="G18" s="329"/>
      <c r="H18" s="329"/>
      <c r="I18" s="329"/>
      <c r="J18" s="329"/>
      <c r="K18" s="329"/>
      <c r="L18" s="329"/>
      <c r="M18" s="329"/>
      <c r="N18" s="329"/>
      <c r="O18" s="329"/>
      <c r="P18" s="329"/>
      <c r="Q18" s="329"/>
      <c r="R18" s="329"/>
      <c r="S18" s="329"/>
      <c r="T18" s="329"/>
      <c r="U18" s="329"/>
      <c r="V18" s="329"/>
      <c r="W18" s="329"/>
      <c r="X18" s="329"/>
    </row>
    <row r="19" spans="1:24" ht="13.5">
      <c r="A19" s="1204" t="s">
        <v>403</v>
      </c>
      <c r="B19" s="1205"/>
      <c r="C19" s="1205"/>
      <c r="D19" s="1205"/>
      <c r="E19" s="1206"/>
      <c r="F19" s="1222" t="s">
        <v>283</v>
      </c>
      <c r="G19" s="1223"/>
      <c r="H19" s="379"/>
      <c r="I19" s="380"/>
      <c r="J19" s="380"/>
      <c r="K19" s="380"/>
      <c r="L19" s="380"/>
      <c r="M19" s="380"/>
      <c r="N19" s="380"/>
      <c r="O19" s="380"/>
      <c r="P19" s="380"/>
      <c r="Q19" s="380"/>
      <c r="R19" s="380"/>
      <c r="S19" s="380"/>
      <c r="T19" s="380"/>
      <c r="U19" s="380"/>
      <c r="V19" s="380"/>
      <c r="W19" s="380"/>
      <c r="X19" s="381"/>
    </row>
    <row r="20" spans="1:24" ht="13.5">
      <c r="A20" s="1233"/>
      <c r="B20" s="1234"/>
      <c r="C20" s="1234"/>
      <c r="D20" s="1234"/>
      <c r="E20" s="1235"/>
      <c r="F20" s="1224"/>
      <c r="G20" s="1225"/>
      <c r="H20" s="1225" t="s">
        <v>398</v>
      </c>
      <c r="I20" s="1225"/>
      <c r="J20" s="383" t="s">
        <v>129</v>
      </c>
      <c r="K20" s="1218" t="s">
        <v>399</v>
      </c>
      <c r="L20" s="1218"/>
      <c r="M20" s="1218"/>
      <c r="N20" s="1218"/>
      <c r="O20" s="383" t="s">
        <v>130</v>
      </c>
      <c r="P20" s="1218" t="s">
        <v>400</v>
      </c>
      <c r="Q20" s="1218"/>
      <c r="R20" s="1218"/>
      <c r="S20" s="1218"/>
      <c r="T20" s="383" t="s">
        <v>131</v>
      </c>
      <c r="U20" s="1218" t="s">
        <v>108</v>
      </c>
      <c r="V20" s="1218"/>
      <c r="W20" s="1218"/>
      <c r="X20" s="1221"/>
    </row>
    <row r="21" spans="1:24" ht="13.5">
      <c r="A21" s="1233"/>
      <c r="B21" s="1234"/>
      <c r="C21" s="1234"/>
      <c r="D21" s="1234"/>
      <c r="E21" s="1235"/>
      <c r="F21" s="1224"/>
      <c r="G21" s="1225"/>
      <c r="H21" s="382"/>
      <c r="I21" s="383"/>
      <c r="J21" s="383"/>
      <c r="K21" s="383"/>
      <c r="L21" s="383"/>
      <c r="M21" s="383"/>
      <c r="N21" s="383"/>
      <c r="O21" s="383"/>
      <c r="P21" s="383"/>
      <c r="Q21" s="383"/>
      <c r="R21" s="383"/>
      <c r="S21" s="383"/>
      <c r="T21" s="383"/>
      <c r="U21" s="383"/>
      <c r="V21" s="383"/>
      <c r="W21" s="383"/>
      <c r="X21" s="384"/>
    </row>
    <row r="22" spans="1:24" ht="13.5">
      <c r="A22" s="1233"/>
      <c r="B22" s="1234"/>
      <c r="C22" s="1234"/>
      <c r="D22" s="1234"/>
      <c r="E22" s="1235"/>
      <c r="F22" s="1224"/>
      <c r="G22" s="1225"/>
      <c r="H22" s="1218" t="s">
        <v>401</v>
      </c>
      <c r="I22" s="1218"/>
      <c r="J22" s="383" t="s">
        <v>439</v>
      </c>
      <c r="K22" s="1218" t="s">
        <v>402</v>
      </c>
      <c r="L22" s="1218"/>
      <c r="M22" s="385" t="s">
        <v>128</v>
      </c>
      <c r="N22" s="383"/>
      <c r="O22" s="383"/>
      <c r="P22" s="383"/>
      <c r="Q22" s="383"/>
      <c r="R22" s="383"/>
      <c r="S22" s="383"/>
      <c r="T22" s="383"/>
      <c r="U22" s="383"/>
      <c r="V22" s="383"/>
      <c r="W22" s="383"/>
      <c r="X22" s="384"/>
    </row>
    <row r="23" spans="1:24" ht="13.5">
      <c r="A23" s="1236"/>
      <c r="B23" s="1237"/>
      <c r="C23" s="1237"/>
      <c r="D23" s="1237"/>
      <c r="E23" s="1238"/>
      <c r="F23" s="1226"/>
      <c r="G23" s="1227"/>
      <c r="H23" s="386"/>
      <c r="I23" s="387"/>
      <c r="J23" s="387"/>
      <c r="K23" s="387"/>
      <c r="L23" s="387"/>
      <c r="M23" s="387"/>
      <c r="N23" s="387"/>
      <c r="O23" s="387"/>
      <c r="P23" s="387"/>
      <c r="Q23" s="387"/>
      <c r="R23" s="387"/>
      <c r="S23" s="387"/>
      <c r="T23" s="387"/>
      <c r="U23" s="387"/>
      <c r="V23" s="387"/>
      <c r="W23" s="387"/>
      <c r="X23" s="388"/>
    </row>
    <row r="24" spans="1:24" ht="13.5">
      <c r="A24" s="330"/>
      <c r="B24" s="331"/>
      <c r="C24" s="331"/>
      <c r="D24" s="331"/>
      <c r="E24" s="332"/>
      <c r="F24" s="330"/>
      <c r="G24" s="331"/>
      <c r="H24" s="331"/>
      <c r="I24" s="343"/>
      <c r="J24" s="343"/>
      <c r="K24" s="343"/>
      <c r="L24" s="343"/>
      <c r="M24" s="343"/>
      <c r="N24" s="343"/>
      <c r="O24" s="343"/>
      <c r="P24" s="344"/>
      <c r="Q24" s="345"/>
      <c r="R24" s="344"/>
      <c r="S24" s="344"/>
      <c r="T24" s="344"/>
      <c r="U24" s="344"/>
      <c r="V24" s="344"/>
      <c r="W24" s="343"/>
      <c r="X24" s="346"/>
    </row>
    <row r="25" spans="1:24" ht="13.5">
      <c r="A25" s="1233" t="s">
        <v>404</v>
      </c>
      <c r="B25" s="1234"/>
      <c r="C25" s="1234"/>
      <c r="D25" s="1234"/>
      <c r="E25" s="1235"/>
      <c r="F25" s="347"/>
      <c r="G25" s="1180" t="s">
        <v>328</v>
      </c>
      <c r="H25" s="1180"/>
      <c r="I25" s="221">
        <v>20</v>
      </c>
      <c r="J25" s="334" t="s">
        <v>329</v>
      </c>
      <c r="K25" s="221">
        <v>8</v>
      </c>
      <c r="L25" s="334" t="s">
        <v>330</v>
      </c>
      <c r="M25" s="221">
        <v>21</v>
      </c>
      <c r="N25" s="334" t="s">
        <v>331</v>
      </c>
      <c r="O25" s="221">
        <v>14</v>
      </c>
      <c r="P25" s="334" t="s">
        <v>334</v>
      </c>
      <c r="Q25" s="374">
        <v>0</v>
      </c>
      <c r="R25" s="334" t="s">
        <v>335</v>
      </c>
      <c r="S25" s="1173" t="s">
        <v>340</v>
      </c>
      <c r="T25" s="1173"/>
      <c r="U25" s="1173"/>
      <c r="V25" s="337"/>
      <c r="W25" s="337"/>
      <c r="X25" s="348"/>
    </row>
    <row r="26" spans="1:24" ht="13.5">
      <c r="A26" s="1233"/>
      <c r="B26" s="1234"/>
      <c r="C26" s="1234"/>
      <c r="D26" s="1234"/>
      <c r="E26" s="1235"/>
      <c r="F26" s="349"/>
      <c r="G26" s="335"/>
      <c r="H26" s="335"/>
      <c r="I26" s="334"/>
      <c r="J26" s="334"/>
      <c r="K26" s="334"/>
      <c r="L26" s="334"/>
      <c r="M26" s="334"/>
      <c r="N26" s="334"/>
      <c r="O26" s="334"/>
      <c r="P26" s="334"/>
      <c r="Q26" s="334"/>
      <c r="R26" s="334"/>
      <c r="S26" s="335"/>
      <c r="T26" s="335"/>
      <c r="U26" s="335"/>
      <c r="V26" s="335"/>
      <c r="W26" s="335"/>
      <c r="X26" s="336"/>
    </row>
    <row r="27" spans="1:24" ht="13.5">
      <c r="A27" s="1233"/>
      <c r="B27" s="1234"/>
      <c r="C27" s="1234"/>
      <c r="D27" s="1234"/>
      <c r="E27" s="1235"/>
      <c r="F27" s="349"/>
      <c r="G27" s="1180" t="s">
        <v>328</v>
      </c>
      <c r="H27" s="1180"/>
      <c r="I27" s="221">
        <v>20</v>
      </c>
      <c r="J27" s="334" t="s">
        <v>329</v>
      </c>
      <c r="K27" s="221">
        <v>8</v>
      </c>
      <c r="L27" s="334" t="s">
        <v>330</v>
      </c>
      <c r="M27" s="221">
        <v>21</v>
      </c>
      <c r="N27" s="334" t="s">
        <v>331</v>
      </c>
      <c r="O27" s="221">
        <v>17</v>
      </c>
      <c r="P27" s="334" t="s">
        <v>334</v>
      </c>
      <c r="Q27" s="374">
        <v>0</v>
      </c>
      <c r="R27" s="334" t="s">
        <v>335</v>
      </c>
      <c r="S27" s="1173" t="s">
        <v>341</v>
      </c>
      <c r="T27" s="1173"/>
      <c r="U27" s="1173"/>
      <c r="V27" s="335"/>
      <c r="W27" s="335"/>
      <c r="X27" s="336"/>
    </row>
    <row r="28" spans="1:24" ht="13.5">
      <c r="A28" s="338"/>
      <c r="B28" s="339"/>
      <c r="C28" s="339"/>
      <c r="D28" s="339"/>
      <c r="E28" s="340"/>
      <c r="F28" s="350"/>
      <c r="G28" s="351"/>
      <c r="H28" s="351"/>
      <c r="I28" s="351"/>
      <c r="J28" s="351"/>
      <c r="K28" s="351"/>
      <c r="L28" s="351"/>
      <c r="M28" s="351"/>
      <c r="N28" s="351"/>
      <c r="O28" s="351"/>
      <c r="P28" s="351"/>
      <c r="Q28" s="230"/>
      <c r="R28" s="351"/>
      <c r="S28" s="352"/>
      <c r="T28" s="352"/>
      <c r="U28" s="352"/>
      <c r="V28" s="341"/>
      <c r="W28" s="341"/>
      <c r="X28" s="342"/>
    </row>
    <row r="29" spans="1:24" ht="13.5">
      <c r="A29" s="330"/>
      <c r="B29" s="331"/>
      <c r="C29" s="331"/>
      <c r="D29" s="331"/>
      <c r="E29" s="332"/>
      <c r="F29" s="353"/>
      <c r="G29" s="333"/>
      <c r="H29" s="333"/>
      <c r="I29" s="333"/>
      <c r="J29" s="333"/>
      <c r="K29" s="333"/>
      <c r="L29" s="333"/>
      <c r="M29" s="333"/>
      <c r="N29" s="333"/>
      <c r="O29" s="333"/>
      <c r="P29" s="333"/>
      <c r="Q29" s="333"/>
      <c r="R29" s="333"/>
      <c r="S29" s="354"/>
      <c r="T29" s="354"/>
      <c r="U29" s="354"/>
      <c r="V29" s="343"/>
      <c r="W29" s="343"/>
      <c r="X29" s="346"/>
    </row>
    <row r="30" spans="1:24" ht="13.5">
      <c r="A30" s="1228" t="s">
        <v>410</v>
      </c>
      <c r="B30" s="1180"/>
      <c r="C30" s="1180"/>
      <c r="D30" s="1180"/>
      <c r="E30" s="1229"/>
      <c r="F30" s="349"/>
      <c r="G30" s="1179" t="s">
        <v>405</v>
      </c>
      <c r="H30" s="1179"/>
      <c r="I30" s="1179"/>
      <c r="J30" s="1179"/>
      <c r="K30" s="1179"/>
      <c r="L30" s="335"/>
      <c r="M30" s="335"/>
      <c r="N30" s="335"/>
      <c r="O30" s="335"/>
      <c r="P30" s="335"/>
      <c r="Q30" s="328"/>
      <c r="R30" s="335"/>
      <c r="S30" s="222">
        <v>19</v>
      </c>
      <c r="T30" s="222"/>
      <c r="U30" s="334" t="s">
        <v>409</v>
      </c>
      <c r="V30" s="335"/>
      <c r="W30" s="335"/>
      <c r="X30" s="336"/>
    </row>
    <row r="31" spans="1:24" ht="14.25" customHeight="1">
      <c r="A31" s="1228"/>
      <c r="B31" s="1180"/>
      <c r="C31" s="1180"/>
      <c r="D31" s="1180"/>
      <c r="E31" s="1229"/>
      <c r="F31" s="349"/>
      <c r="G31" s="1179" t="s">
        <v>406</v>
      </c>
      <c r="H31" s="1179"/>
      <c r="I31" s="1179"/>
      <c r="J31" s="1179"/>
      <c r="K31" s="1179"/>
      <c r="L31" s="335"/>
      <c r="M31" s="335"/>
      <c r="N31" s="335"/>
      <c r="O31" s="335"/>
      <c r="P31" s="335"/>
      <c r="Q31" s="328"/>
      <c r="R31" s="335"/>
      <c r="S31" s="222"/>
      <c r="T31" s="222"/>
      <c r="U31" s="334" t="s">
        <v>409</v>
      </c>
      <c r="V31" s="335"/>
      <c r="W31" s="335"/>
      <c r="X31" s="336"/>
    </row>
    <row r="32" spans="1:24" ht="14.25" customHeight="1">
      <c r="A32" s="1230" t="s">
        <v>411</v>
      </c>
      <c r="B32" s="1231"/>
      <c r="C32" s="1231"/>
      <c r="D32" s="1231"/>
      <c r="E32" s="1232"/>
      <c r="F32" s="349"/>
      <c r="G32" s="1179" t="s">
        <v>407</v>
      </c>
      <c r="H32" s="1179"/>
      <c r="I32" s="1179"/>
      <c r="J32" s="1179"/>
      <c r="K32" s="1179"/>
      <c r="L32" s="335"/>
      <c r="M32" s="335"/>
      <c r="N32" s="335"/>
      <c r="O32" s="335"/>
      <c r="P32" s="335"/>
      <c r="Q32" s="328"/>
      <c r="R32" s="335"/>
      <c r="S32" s="222"/>
      <c r="T32" s="222"/>
      <c r="U32" s="334" t="s">
        <v>409</v>
      </c>
      <c r="V32" s="335"/>
      <c r="W32" s="335"/>
      <c r="X32" s="336"/>
    </row>
    <row r="33" spans="1:24" ht="14.25" customHeight="1">
      <c r="A33" s="1230"/>
      <c r="B33" s="1231"/>
      <c r="C33" s="1231"/>
      <c r="D33" s="1231"/>
      <c r="E33" s="1232"/>
      <c r="F33" s="349"/>
      <c r="G33" s="1179" t="s">
        <v>408</v>
      </c>
      <c r="H33" s="1179"/>
      <c r="I33" s="1179"/>
      <c r="J33" s="1179"/>
      <c r="K33" s="1179"/>
      <c r="L33" s="335"/>
      <c r="M33" s="335"/>
      <c r="N33" s="335"/>
      <c r="O33" s="335"/>
      <c r="P33" s="335"/>
      <c r="Q33" s="328"/>
      <c r="R33" s="335"/>
      <c r="S33" s="222"/>
      <c r="T33" s="222"/>
      <c r="U33" s="334" t="s">
        <v>409</v>
      </c>
      <c r="V33" s="335"/>
      <c r="W33" s="335"/>
      <c r="X33" s="336"/>
    </row>
    <row r="34" spans="1:24" ht="14.25" customHeight="1">
      <c r="A34" s="355"/>
      <c r="B34" s="356"/>
      <c r="C34" s="356"/>
      <c r="D34" s="356"/>
      <c r="E34" s="357"/>
      <c r="F34" s="350"/>
      <c r="G34" s="358"/>
      <c r="H34" s="358"/>
      <c r="I34" s="358"/>
      <c r="J34" s="358"/>
      <c r="K34" s="358"/>
      <c r="L34" s="341"/>
      <c r="M34" s="341"/>
      <c r="N34" s="341"/>
      <c r="O34" s="341"/>
      <c r="P34" s="341"/>
      <c r="Q34" s="351"/>
      <c r="R34" s="341"/>
      <c r="S34" s="341"/>
      <c r="T34" s="341"/>
      <c r="U34" s="341"/>
      <c r="V34" s="341"/>
      <c r="W34" s="341"/>
      <c r="X34" s="342"/>
    </row>
    <row r="35" spans="1:24" ht="13.5">
      <c r="A35" s="1204" t="s">
        <v>412</v>
      </c>
      <c r="B35" s="1205"/>
      <c r="C35" s="1205"/>
      <c r="D35" s="1205"/>
      <c r="E35" s="1206"/>
      <c r="F35" s="231"/>
      <c r="G35" s="226"/>
      <c r="H35" s="226"/>
      <c r="I35" s="226"/>
      <c r="J35" s="226"/>
      <c r="K35" s="226"/>
      <c r="L35" s="226"/>
      <c r="M35" s="226"/>
      <c r="N35" s="226"/>
      <c r="O35" s="226"/>
      <c r="P35" s="226"/>
      <c r="Q35" s="226"/>
      <c r="R35" s="226"/>
      <c r="S35" s="226"/>
      <c r="T35" s="226"/>
      <c r="U35" s="226"/>
      <c r="V35" s="226"/>
      <c r="W35" s="226"/>
      <c r="X35" s="227"/>
    </row>
    <row r="36" spans="1:24" ht="13.5">
      <c r="A36" s="1233"/>
      <c r="B36" s="1234"/>
      <c r="C36" s="1234"/>
      <c r="D36" s="1234"/>
      <c r="E36" s="1235"/>
      <c r="F36" s="228"/>
      <c r="G36" s="222" t="s">
        <v>132</v>
      </c>
      <c r="H36" s="222"/>
      <c r="I36" s="222"/>
      <c r="J36" s="222"/>
      <c r="K36" s="222"/>
      <c r="L36" s="222"/>
      <c r="M36" s="222"/>
      <c r="N36" s="222"/>
      <c r="O36" s="222"/>
      <c r="P36" s="222"/>
      <c r="Q36" s="222"/>
      <c r="R36" s="222"/>
      <c r="S36" s="222"/>
      <c r="T36" s="222"/>
      <c r="U36" s="222"/>
      <c r="V36" s="222"/>
      <c r="W36" s="222"/>
      <c r="X36" s="223"/>
    </row>
    <row r="37" spans="1:24" ht="13.5">
      <c r="A37" s="1233"/>
      <c r="B37" s="1234"/>
      <c r="C37" s="1234"/>
      <c r="D37" s="1234"/>
      <c r="E37" s="1235"/>
      <c r="F37" s="228"/>
      <c r="G37" s="222"/>
      <c r="H37" s="222"/>
      <c r="I37" s="222"/>
      <c r="J37" s="222"/>
      <c r="K37" s="222"/>
      <c r="L37" s="222"/>
      <c r="M37" s="222"/>
      <c r="N37" s="222"/>
      <c r="O37" s="222"/>
      <c r="P37" s="222"/>
      <c r="Q37" s="222"/>
      <c r="R37" s="222"/>
      <c r="S37" s="222"/>
      <c r="T37" s="222"/>
      <c r="U37" s="222"/>
      <c r="V37" s="222"/>
      <c r="W37" s="222"/>
      <c r="X37" s="223"/>
    </row>
    <row r="38" spans="1:24" ht="13.5">
      <c r="A38" s="1236"/>
      <c r="B38" s="1237"/>
      <c r="C38" s="1237"/>
      <c r="D38" s="1237"/>
      <c r="E38" s="1238"/>
      <c r="F38" s="229"/>
      <c r="G38" s="224"/>
      <c r="H38" s="224"/>
      <c r="I38" s="224"/>
      <c r="J38" s="224"/>
      <c r="K38" s="224"/>
      <c r="L38" s="224"/>
      <c r="M38" s="224"/>
      <c r="N38" s="224"/>
      <c r="O38" s="224"/>
      <c r="P38" s="224"/>
      <c r="Q38" s="224"/>
      <c r="R38" s="224"/>
      <c r="S38" s="224"/>
      <c r="T38" s="224"/>
      <c r="U38" s="224"/>
      <c r="V38" s="224"/>
      <c r="W38" s="224"/>
      <c r="X38" s="225"/>
    </row>
    <row r="39" spans="1:24" ht="13.5">
      <c r="A39" s="1204" t="s">
        <v>413</v>
      </c>
      <c r="B39" s="1205"/>
      <c r="C39" s="1205"/>
      <c r="D39" s="1205"/>
      <c r="E39" s="1206"/>
      <c r="F39" s="353"/>
      <c r="G39" s="1175" t="str">
        <f>'入力'!B11</f>
        <v>宮城太郎</v>
      </c>
      <c r="H39" s="1175"/>
      <c r="I39" s="1175"/>
      <c r="J39" s="1175"/>
      <c r="K39" s="1175"/>
      <c r="L39" s="1175"/>
      <c r="M39" s="1175"/>
      <c r="N39" s="1175"/>
      <c r="O39" s="1175" t="s">
        <v>109</v>
      </c>
      <c r="P39" s="1175"/>
      <c r="Q39" s="1175" t="str">
        <f>'入力'!B7</f>
        <v>022-000-0000</v>
      </c>
      <c r="R39" s="1175"/>
      <c r="S39" s="1175"/>
      <c r="T39" s="1175"/>
      <c r="U39" s="1175"/>
      <c r="V39" s="1175"/>
      <c r="W39" s="1175"/>
      <c r="X39" s="1215"/>
    </row>
    <row r="40" spans="1:24" ht="13.5">
      <c r="A40" s="1207"/>
      <c r="B40" s="1208"/>
      <c r="C40" s="1208"/>
      <c r="D40" s="1208"/>
      <c r="E40" s="1209"/>
      <c r="F40" s="359"/>
      <c r="G40" s="1176"/>
      <c r="H40" s="1176"/>
      <c r="I40" s="1176"/>
      <c r="J40" s="1176"/>
      <c r="K40" s="1176"/>
      <c r="L40" s="1176"/>
      <c r="M40" s="1176"/>
      <c r="N40" s="1176"/>
      <c r="O40" s="1176"/>
      <c r="P40" s="1176"/>
      <c r="Q40" s="1176"/>
      <c r="R40" s="1176"/>
      <c r="S40" s="1176"/>
      <c r="T40" s="1176"/>
      <c r="U40" s="1176"/>
      <c r="V40" s="1176"/>
      <c r="W40" s="1176"/>
      <c r="X40" s="1216"/>
    </row>
    <row r="41" spans="1:24" ht="13.5">
      <c r="A41" s="322"/>
      <c r="B41" s="322"/>
      <c r="C41" s="322"/>
      <c r="D41" s="322"/>
      <c r="E41" s="322"/>
      <c r="F41" s="322"/>
      <c r="G41" s="322"/>
      <c r="H41" s="322"/>
      <c r="I41" s="322"/>
      <c r="J41" s="322"/>
      <c r="K41" s="322"/>
      <c r="L41" s="322"/>
      <c r="M41" s="322"/>
      <c r="N41" s="322"/>
      <c r="O41" s="322"/>
      <c r="P41" s="322"/>
      <c r="Q41" s="322"/>
      <c r="R41" s="322"/>
      <c r="S41" s="322"/>
      <c r="T41" s="322"/>
      <c r="U41" s="322"/>
      <c r="V41" s="322"/>
      <c r="W41" s="322"/>
      <c r="X41" s="322"/>
    </row>
    <row r="42" spans="1:24" ht="13.5">
      <c r="A42" s="360" t="s">
        <v>441</v>
      </c>
      <c r="B42" s="360" t="s">
        <v>417</v>
      </c>
      <c r="C42" s="360"/>
      <c r="D42" s="360"/>
      <c r="E42" s="360"/>
      <c r="F42" s="360"/>
      <c r="G42" s="360"/>
      <c r="H42" s="360"/>
      <c r="I42" s="360"/>
      <c r="J42" s="360"/>
      <c r="K42" s="360"/>
      <c r="L42" s="360"/>
      <c r="M42" s="360"/>
      <c r="N42" s="360"/>
      <c r="O42" s="360"/>
      <c r="P42" s="360"/>
      <c r="Q42" s="360"/>
      <c r="R42" s="360"/>
      <c r="S42" s="360"/>
      <c r="T42" s="360"/>
      <c r="U42" s="360"/>
      <c r="V42" s="360"/>
      <c r="W42" s="360"/>
      <c r="X42" s="360"/>
    </row>
    <row r="43" spans="1:24" ht="21.75" customHeight="1">
      <c r="A43" s="1181" t="s">
        <v>418</v>
      </c>
      <c r="B43" s="1181"/>
      <c r="C43" s="1181" t="s">
        <v>107</v>
      </c>
      <c r="D43" s="1181"/>
      <c r="E43" s="1181"/>
      <c r="F43" s="1172" t="s">
        <v>418</v>
      </c>
      <c r="G43" s="1172"/>
      <c r="H43" s="1172"/>
      <c r="I43" s="373" t="s">
        <v>420</v>
      </c>
      <c r="J43" s="373"/>
      <c r="K43" s="373"/>
      <c r="L43" s="373"/>
      <c r="M43" s="373"/>
      <c r="N43" s="373"/>
      <c r="O43" s="1172" t="s">
        <v>104</v>
      </c>
      <c r="P43" s="1172"/>
      <c r="Q43" s="1172"/>
      <c r="R43" s="361" t="s">
        <v>420</v>
      </c>
      <c r="S43" s="362"/>
      <c r="T43" s="362"/>
      <c r="U43" s="362"/>
      <c r="V43" s="362"/>
      <c r="W43" s="362"/>
      <c r="X43" s="363"/>
    </row>
    <row r="44" spans="1:24" ht="21.75" customHeight="1">
      <c r="A44" s="1182"/>
      <c r="B44" s="1182"/>
      <c r="C44" s="1182"/>
      <c r="D44" s="1182"/>
      <c r="E44" s="1182"/>
      <c r="F44" s="1172" t="s">
        <v>419</v>
      </c>
      <c r="G44" s="1172"/>
      <c r="H44" s="1172"/>
      <c r="I44" s="373" t="s">
        <v>420</v>
      </c>
      <c r="J44" s="373"/>
      <c r="K44" s="373"/>
      <c r="L44" s="373"/>
      <c r="M44" s="373"/>
      <c r="N44" s="373"/>
      <c r="O44" s="1172" t="s">
        <v>105</v>
      </c>
      <c r="P44" s="1172"/>
      <c r="Q44" s="1172"/>
      <c r="R44" s="1172" t="s">
        <v>106</v>
      </c>
      <c r="S44" s="1172"/>
      <c r="T44" s="1172"/>
      <c r="U44" s="1172"/>
      <c r="V44" s="1172"/>
      <c r="W44" s="1172"/>
      <c r="X44" s="1172"/>
    </row>
    <row r="45" spans="1:24" ht="21.75" customHeight="1">
      <c r="A45" s="1192" t="s">
        <v>422</v>
      </c>
      <c r="B45" s="1193"/>
      <c r="C45" s="1193"/>
      <c r="D45" s="1193"/>
      <c r="E45" s="1194"/>
      <c r="F45" s="322"/>
      <c r="G45" s="322"/>
      <c r="H45" s="322"/>
      <c r="I45" s="372"/>
      <c r="J45" s="1174" t="s">
        <v>423</v>
      </c>
      <c r="K45" s="1174"/>
      <c r="L45" s="1174"/>
      <c r="M45" s="1174"/>
      <c r="N45" s="364" t="s">
        <v>442</v>
      </c>
      <c r="O45" s="1174" t="s">
        <v>424</v>
      </c>
      <c r="P45" s="1174"/>
      <c r="Q45" s="1174"/>
      <c r="R45" s="1174"/>
      <c r="S45" s="1174"/>
      <c r="T45" s="364"/>
      <c r="U45" s="369"/>
      <c r="V45" s="369"/>
      <c r="W45" s="369"/>
      <c r="X45" s="370"/>
    </row>
    <row r="46" spans="1:24" ht="21.75" customHeight="1">
      <c r="A46" s="1195" t="s">
        <v>425</v>
      </c>
      <c r="B46" s="1196"/>
      <c r="C46" s="1196"/>
      <c r="D46" s="1196"/>
      <c r="E46" s="1197"/>
      <c r="F46" s="1177" t="s">
        <v>110</v>
      </c>
      <c r="G46" s="1178"/>
      <c r="H46" s="1178"/>
      <c r="I46" s="1178"/>
      <c r="J46" s="1178"/>
      <c r="K46" s="362"/>
      <c r="L46" s="362"/>
      <c r="M46" s="362"/>
      <c r="N46" s="362"/>
      <c r="O46" s="362"/>
      <c r="P46" s="362"/>
      <c r="Q46" s="362"/>
      <c r="R46" s="362"/>
      <c r="S46" s="362"/>
      <c r="T46" s="362"/>
      <c r="U46" s="362"/>
      <c r="V46" s="362"/>
      <c r="W46" s="362"/>
      <c r="X46" s="363"/>
    </row>
    <row r="47" spans="1:24" ht="21.75" customHeight="1">
      <c r="A47" s="1198"/>
      <c r="B47" s="1199"/>
      <c r="C47" s="1199"/>
      <c r="D47" s="1199"/>
      <c r="E47" s="1200"/>
      <c r="F47" s="1177" t="s">
        <v>426</v>
      </c>
      <c r="G47" s="1178"/>
      <c r="H47" s="1178"/>
      <c r="I47" s="1178"/>
      <c r="J47" s="1178"/>
      <c r="K47" s="362"/>
      <c r="L47" s="362"/>
      <c r="M47" s="362"/>
      <c r="N47" s="362"/>
      <c r="O47" s="362"/>
      <c r="P47" s="362"/>
      <c r="Q47" s="362"/>
      <c r="R47" s="362"/>
      <c r="S47" s="362"/>
      <c r="T47" s="362"/>
      <c r="U47" s="362"/>
      <c r="V47" s="362"/>
      <c r="W47" s="362"/>
      <c r="X47" s="363"/>
    </row>
    <row r="48" spans="1:24" ht="21.75" customHeight="1">
      <c r="A48" s="1201"/>
      <c r="B48" s="1202"/>
      <c r="C48" s="1202"/>
      <c r="D48" s="1202"/>
      <c r="E48" s="1203"/>
      <c r="F48" s="1177" t="s">
        <v>427</v>
      </c>
      <c r="G48" s="1178"/>
      <c r="H48" s="1178"/>
      <c r="I48" s="1178"/>
      <c r="J48" s="1178"/>
      <c r="K48" s="362"/>
      <c r="L48" s="362"/>
      <c r="M48" s="362"/>
      <c r="N48" s="362"/>
      <c r="O48" s="362"/>
      <c r="P48" s="362"/>
      <c r="Q48" s="362"/>
      <c r="R48" s="362"/>
      <c r="S48" s="362"/>
      <c r="T48" s="362"/>
      <c r="U48" s="362"/>
      <c r="V48" s="362"/>
      <c r="W48" s="362"/>
      <c r="X48" s="363"/>
    </row>
    <row r="49" spans="1:24" ht="21.75" customHeight="1">
      <c r="A49" s="1186" t="s">
        <v>428</v>
      </c>
      <c r="B49" s="1187"/>
      <c r="C49" s="1183" t="s">
        <v>429</v>
      </c>
      <c r="D49" s="1184"/>
      <c r="E49" s="1185"/>
      <c r="F49" s="1183" t="s">
        <v>430</v>
      </c>
      <c r="G49" s="1184"/>
      <c r="H49" s="1185"/>
      <c r="I49" s="1183" t="s">
        <v>430</v>
      </c>
      <c r="J49" s="1184"/>
      <c r="K49" s="1185"/>
      <c r="L49" s="1183" t="s">
        <v>431</v>
      </c>
      <c r="M49" s="1184"/>
      <c r="N49" s="1185"/>
      <c r="O49" s="1183" t="s">
        <v>103</v>
      </c>
      <c r="P49" s="1184"/>
      <c r="Q49" s="1185"/>
      <c r="R49" s="1183" t="s">
        <v>103</v>
      </c>
      <c r="S49" s="1184"/>
      <c r="T49" s="1184"/>
      <c r="U49" s="1185"/>
      <c r="V49" s="1183" t="s">
        <v>432</v>
      </c>
      <c r="W49" s="1184"/>
      <c r="X49" s="1185"/>
    </row>
    <row r="50" spans="1:24" ht="21.75" customHeight="1">
      <c r="A50" s="1188"/>
      <c r="B50" s="1189"/>
      <c r="C50" s="365"/>
      <c r="D50" s="366"/>
      <c r="E50" s="367"/>
      <c r="F50" s="365"/>
      <c r="G50" s="366"/>
      <c r="H50" s="367"/>
      <c r="I50" s="365"/>
      <c r="J50" s="366"/>
      <c r="K50" s="367"/>
      <c r="L50" s="365"/>
      <c r="M50" s="366"/>
      <c r="N50" s="367"/>
      <c r="O50" s="365"/>
      <c r="P50" s="366"/>
      <c r="Q50" s="367"/>
      <c r="R50" s="365"/>
      <c r="S50" s="366"/>
      <c r="T50" s="366"/>
      <c r="U50" s="367"/>
      <c r="V50" s="365"/>
      <c r="W50" s="366"/>
      <c r="X50" s="367"/>
    </row>
    <row r="51" spans="1:24" ht="21.75" customHeight="1">
      <c r="A51" s="1190"/>
      <c r="B51" s="1191"/>
      <c r="C51" s="368"/>
      <c r="D51" s="369"/>
      <c r="E51" s="370"/>
      <c r="F51" s="368"/>
      <c r="G51" s="369"/>
      <c r="H51" s="370"/>
      <c r="I51" s="368"/>
      <c r="J51" s="369"/>
      <c r="K51" s="370"/>
      <c r="L51" s="368"/>
      <c r="M51" s="369"/>
      <c r="N51" s="370"/>
      <c r="O51" s="368"/>
      <c r="P51" s="369"/>
      <c r="Q51" s="370"/>
      <c r="R51" s="368"/>
      <c r="S51" s="369"/>
      <c r="T51" s="369"/>
      <c r="U51" s="370"/>
      <c r="V51" s="368"/>
      <c r="W51" s="369"/>
      <c r="X51" s="370"/>
    </row>
  </sheetData>
  <sheetProtection/>
  <mergeCells count="66">
    <mergeCell ref="H9:L9"/>
    <mergeCell ref="H6:L6"/>
    <mergeCell ref="K8:L8"/>
    <mergeCell ref="N8:O8"/>
    <mergeCell ref="P1:X1"/>
    <mergeCell ref="A2:H2"/>
    <mergeCell ref="I5:L5"/>
    <mergeCell ref="M4:X5"/>
    <mergeCell ref="H4:L4"/>
    <mergeCell ref="M6:X7"/>
    <mergeCell ref="F19:G23"/>
    <mergeCell ref="H20:I20"/>
    <mergeCell ref="K20:N20"/>
    <mergeCell ref="A30:E31"/>
    <mergeCell ref="A32:E33"/>
    <mergeCell ref="A35:E38"/>
    <mergeCell ref="A25:E27"/>
    <mergeCell ref="K22:L22"/>
    <mergeCell ref="A19:E23"/>
    <mergeCell ref="H22:I22"/>
    <mergeCell ref="V49:X49"/>
    <mergeCell ref="R49:U49"/>
    <mergeCell ref="O49:Q49"/>
    <mergeCell ref="L49:N49"/>
    <mergeCell ref="N11:O11"/>
    <mergeCell ref="K11:L11"/>
    <mergeCell ref="P20:S20"/>
    <mergeCell ref="D13:S13"/>
    <mergeCell ref="A17:X17"/>
    <mergeCell ref="U20:X20"/>
    <mergeCell ref="A39:E40"/>
    <mergeCell ref="P8:W8"/>
    <mergeCell ref="P11:W11"/>
    <mergeCell ref="A15:X15"/>
    <mergeCell ref="M9:W10"/>
    <mergeCell ref="X9:X10"/>
    <mergeCell ref="S25:U25"/>
    <mergeCell ref="O39:P40"/>
    <mergeCell ref="Q39:X40"/>
    <mergeCell ref="G27:H27"/>
    <mergeCell ref="C43:E44"/>
    <mergeCell ref="A43:B44"/>
    <mergeCell ref="I49:K49"/>
    <mergeCell ref="F49:H49"/>
    <mergeCell ref="C49:E49"/>
    <mergeCell ref="A49:B51"/>
    <mergeCell ref="A45:E45"/>
    <mergeCell ref="A46:E48"/>
    <mergeCell ref="J45:M45"/>
    <mergeCell ref="F43:H43"/>
    <mergeCell ref="Y2:AB2"/>
    <mergeCell ref="G39:N40"/>
    <mergeCell ref="F48:J48"/>
    <mergeCell ref="F47:J47"/>
    <mergeCell ref="F46:J46"/>
    <mergeCell ref="G33:K33"/>
    <mergeCell ref="G30:K30"/>
    <mergeCell ref="G31:K31"/>
    <mergeCell ref="G32:K32"/>
    <mergeCell ref="G25:H25"/>
    <mergeCell ref="F44:H44"/>
    <mergeCell ref="S27:U27"/>
    <mergeCell ref="O44:Q44"/>
    <mergeCell ref="O43:Q43"/>
    <mergeCell ref="R44:X44"/>
    <mergeCell ref="O45:S45"/>
  </mergeCells>
  <hyperlinks>
    <hyperlink ref="Y2:AB2" location="はじめに!A1" display="「はじめに」シートに戻る"/>
  </hyperlinks>
  <printOptions horizontalCentered="1" verticalCentered="1"/>
  <pageMargins left="0.5905511811023623" right="0.5905511811023623" top="0.5905511811023623" bottom="0.5905511811023623" header="0" footer="0"/>
  <pageSetup horizontalDpi="600" verticalDpi="600" orientation="portrait" paperSize="9" scale="99" r:id="rId2"/>
  <drawing r:id="rId1"/>
</worksheet>
</file>

<file path=xl/worksheets/sheet21.xml><?xml version="1.0" encoding="utf-8"?>
<worksheet xmlns="http://schemas.openxmlformats.org/spreadsheetml/2006/main" xmlns:r="http://schemas.openxmlformats.org/officeDocument/2006/relationships">
  <dimension ref="A1:Z54"/>
  <sheetViews>
    <sheetView showRowColHeaders="0" showZeros="0" showOutlineSymbols="0" zoomScalePageLayoutView="0" workbookViewId="0" topLeftCell="A1">
      <selection activeCell="N4" sqref="N4"/>
    </sheetView>
  </sheetViews>
  <sheetFormatPr defaultColWidth="9.00390625" defaultRowHeight="13.5"/>
  <cols>
    <col min="1" max="1" width="3.25390625" style="175" bestFit="1" customWidth="1"/>
    <col min="2" max="21" width="4.375" style="175" customWidth="1"/>
    <col min="22" max="22" width="2.50390625" style="175" customWidth="1"/>
    <col min="23" max="16384" width="9.00390625" style="175" customWidth="1"/>
  </cols>
  <sheetData>
    <row r="1" spans="2:21" ht="15">
      <c r="B1" s="232"/>
      <c r="C1" s="232"/>
      <c r="D1" s="232"/>
      <c r="E1" s="232"/>
      <c r="F1" s="232"/>
      <c r="G1" s="232"/>
      <c r="H1" s="232"/>
      <c r="I1" s="232"/>
      <c r="J1" s="232"/>
      <c r="K1" s="232"/>
      <c r="L1" s="232"/>
      <c r="M1" s="232"/>
      <c r="N1" s="232"/>
      <c r="O1" s="1252" t="s">
        <v>63</v>
      </c>
      <c r="P1" s="1252"/>
      <c r="Q1" s="1252"/>
      <c r="R1" s="1252"/>
      <c r="S1" s="1248">
        <f>'入力'!B3</f>
        <v>0</v>
      </c>
      <c r="T1" s="1248"/>
      <c r="U1" s="233" t="s">
        <v>342</v>
      </c>
    </row>
    <row r="2" spans="2:26" ht="15">
      <c r="B2" s="232"/>
      <c r="C2" s="232"/>
      <c r="D2" s="232"/>
      <c r="E2" s="232"/>
      <c r="F2" s="232"/>
      <c r="G2" s="232"/>
      <c r="H2" s="232"/>
      <c r="I2" s="232"/>
      <c r="J2" s="232"/>
      <c r="K2" s="232"/>
      <c r="L2" s="232"/>
      <c r="M2" s="232"/>
      <c r="N2" s="232"/>
      <c r="O2" s="232"/>
      <c r="P2" s="435"/>
      <c r="Q2" s="1253">
        <f>'入力'!B16</f>
        <v>41608</v>
      </c>
      <c r="R2" s="1253"/>
      <c r="S2" s="1253"/>
      <c r="T2" s="1253"/>
      <c r="U2" s="1253"/>
      <c r="W2" s="497" t="s">
        <v>729</v>
      </c>
      <c r="X2" s="497"/>
      <c r="Y2" s="497"/>
      <c r="Z2" s="497"/>
    </row>
    <row r="3" spans="2:21" ht="15">
      <c r="B3" s="232"/>
      <c r="C3" s="232"/>
      <c r="D3" s="232"/>
      <c r="E3" s="232"/>
      <c r="F3" s="232"/>
      <c r="G3" s="232"/>
      <c r="H3" s="232"/>
      <c r="I3" s="232"/>
      <c r="J3" s="232"/>
      <c r="K3" s="232"/>
      <c r="L3" s="232"/>
      <c r="M3" s="232"/>
      <c r="N3" s="232"/>
      <c r="O3" s="232"/>
      <c r="P3" s="232"/>
      <c r="Q3" s="232"/>
      <c r="R3" s="232"/>
      <c r="S3" s="232"/>
      <c r="T3" s="232"/>
      <c r="U3" s="232"/>
    </row>
    <row r="4" spans="2:21" ht="19.5">
      <c r="B4" s="1247" t="s">
        <v>325</v>
      </c>
      <c r="C4" s="1247"/>
      <c r="D4" s="1247"/>
      <c r="E4" s="1247"/>
      <c r="F4" s="1247"/>
      <c r="G4" s="1247"/>
      <c r="H4" s="1247"/>
      <c r="I4" s="1247"/>
      <c r="J4" s="1247"/>
      <c r="K4" s="1247"/>
      <c r="L4" s="232"/>
      <c r="M4" s="232"/>
      <c r="N4" s="232"/>
      <c r="O4" s="232"/>
      <c r="P4" s="232"/>
      <c r="Q4" s="232"/>
      <c r="R4" s="232"/>
      <c r="S4" s="232"/>
      <c r="T4" s="232"/>
      <c r="U4" s="232"/>
    </row>
    <row r="5" spans="2:21" ht="15">
      <c r="B5" s="232"/>
      <c r="C5" s="232"/>
      <c r="D5" s="232"/>
      <c r="E5" s="232"/>
      <c r="F5" s="232"/>
      <c r="G5" s="232"/>
      <c r="H5" s="232"/>
      <c r="I5" s="232"/>
      <c r="J5" s="232"/>
      <c r="K5" s="232"/>
      <c r="L5" s="232"/>
      <c r="M5" s="232"/>
      <c r="N5" s="232"/>
      <c r="O5" s="1248" t="s">
        <v>343</v>
      </c>
      <c r="P5" s="1248"/>
      <c r="Q5" s="232"/>
      <c r="R5" s="235" t="s">
        <v>344</v>
      </c>
      <c r="S5" s="234">
        <f>'入力'!B4</f>
        <v>111</v>
      </c>
      <c r="T5" s="233" t="s">
        <v>345</v>
      </c>
      <c r="U5" s="232"/>
    </row>
    <row r="6" spans="2:21" ht="15">
      <c r="B6" s="232"/>
      <c r="C6" s="232"/>
      <c r="D6" s="232"/>
      <c r="E6" s="232"/>
      <c r="F6" s="232"/>
      <c r="G6" s="232"/>
      <c r="H6" s="232"/>
      <c r="I6" s="232"/>
      <c r="J6" s="232"/>
      <c r="K6" s="232"/>
      <c r="L6" s="232"/>
      <c r="M6" s="232"/>
      <c r="N6" s="232"/>
      <c r="O6" s="1250" t="str">
        <f>'入力'!B2</f>
        <v>仙台市立××小学校</v>
      </c>
      <c r="P6" s="1251"/>
      <c r="Q6" s="1251"/>
      <c r="R6" s="1251"/>
      <c r="S6" s="1251"/>
      <c r="T6" s="1251"/>
      <c r="U6" s="232"/>
    </row>
    <row r="7" spans="2:21" ht="15">
      <c r="B7" s="232"/>
      <c r="C7" s="232"/>
      <c r="D7" s="232"/>
      <c r="E7" s="232"/>
      <c r="F7" s="232"/>
      <c r="G7" s="232"/>
      <c r="H7" s="232"/>
      <c r="I7" s="232"/>
      <c r="J7" s="232"/>
      <c r="K7" s="232"/>
      <c r="L7" s="232"/>
      <c r="M7" s="232"/>
      <c r="N7" s="232"/>
      <c r="O7" s="1248" t="s">
        <v>346</v>
      </c>
      <c r="P7" s="1248"/>
      <c r="Q7" s="1249" t="str">
        <f>'入力'!B5</f>
        <v>△△　△△</v>
      </c>
      <c r="R7" s="1248"/>
      <c r="S7" s="1248"/>
      <c r="T7" s="1248"/>
      <c r="U7" s="232"/>
    </row>
    <row r="8" spans="2:21" ht="15">
      <c r="B8" s="232"/>
      <c r="C8" s="232"/>
      <c r="D8" s="232"/>
      <c r="E8" s="232"/>
      <c r="F8" s="232"/>
      <c r="G8" s="232"/>
      <c r="H8" s="232"/>
      <c r="I8" s="232"/>
      <c r="J8" s="232"/>
      <c r="K8" s="232"/>
      <c r="L8" s="232"/>
      <c r="M8" s="232"/>
      <c r="N8" s="232"/>
      <c r="O8" s="232"/>
      <c r="P8" s="232"/>
      <c r="Q8" s="232"/>
      <c r="R8" s="232"/>
      <c r="S8" s="232"/>
      <c r="T8" s="232"/>
      <c r="U8" s="232"/>
    </row>
    <row r="9" spans="2:21" ht="27">
      <c r="B9" s="1256" t="s">
        <v>347</v>
      </c>
      <c r="C9" s="1256"/>
      <c r="D9" s="1256"/>
      <c r="E9" s="1256"/>
      <c r="F9" s="1256"/>
      <c r="G9" s="1256"/>
      <c r="H9" s="1256"/>
      <c r="I9" s="1256"/>
      <c r="J9" s="1256"/>
      <c r="K9" s="1256"/>
      <c r="L9" s="1256"/>
      <c r="M9" s="1256"/>
      <c r="N9" s="1256"/>
      <c r="O9" s="1256"/>
      <c r="P9" s="1256"/>
      <c r="Q9" s="1256"/>
      <c r="R9" s="1256"/>
      <c r="S9" s="1256"/>
      <c r="T9" s="1256"/>
      <c r="U9" s="1256"/>
    </row>
    <row r="10" spans="2:21" ht="15">
      <c r="B10" s="232"/>
      <c r="C10" s="232"/>
      <c r="D10" s="232"/>
      <c r="E10" s="232"/>
      <c r="F10" s="232"/>
      <c r="G10" s="232"/>
      <c r="H10" s="232"/>
      <c r="I10" s="232"/>
      <c r="J10" s="232"/>
      <c r="K10" s="232"/>
      <c r="L10" s="232"/>
      <c r="M10" s="232"/>
      <c r="N10" s="232"/>
      <c r="O10" s="232"/>
      <c r="P10" s="232"/>
      <c r="Q10" s="232"/>
      <c r="R10" s="232"/>
      <c r="S10" s="232"/>
      <c r="T10" s="232"/>
      <c r="U10" s="232"/>
    </row>
    <row r="11" spans="2:21" ht="15">
      <c r="B11" s="232"/>
      <c r="C11" s="1251" t="s">
        <v>348</v>
      </c>
      <c r="D11" s="1251"/>
      <c r="E11" s="1251"/>
      <c r="F11" s="1251"/>
      <c r="G11" s="1251"/>
      <c r="H11" s="1251"/>
      <c r="I11" s="1251"/>
      <c r="J11" s="1251"/>
      <c r="K11" s="1251"/>
      <c r="L11" s="1251"/>
      <c r="M11" s="1251"/>
      <c r="N11" s="1251"/>
      <c r="O11" s="1251"/>
      <c r="P11" s="1251"/>
      <c r="Q11" s="1251"/>
      <c r="R11" s="1251"/>
      <c r="S11" s="1251"/>
      <c r="T11" s="1251"/>
      <c r="U11" s="232"/>
    </row>
    <row r="12" spans="2:21" ht="15">
      <c r="B12" s="232"/>
      <c r="C12" s="232"/>
      <c r="D12" s="232"/>
      <c r="E12" s="232"/>
      <c r="F12" s="232"/>
      <c r="G12" s="232"/>
      <c r="H12" s="232"/>
      <c r="I12" s="232"/>
      <c r="J12" s="232"/>
      <c r="K12" s="232"/>
      <c r="L12" s="232"/>
      <c r="M12" s="232"/>
      <c r="N12" s="232"/>
      <c r="O12" s="232"/>
      <c r="P12" s="232"/>
      <c r="Q12" s="232"/>
      <c r="R12" s="232"/>
      <c r="S12" s="232"/>
      <c r="T12" s="232"/>
      <c r="U12" s="232"/>
    </row>
    <row r="13" spans="2:21" ht="15">
      <c r="B13" s="1248" t="s">
        <v>349</v>
      </c>
      <c r="C13" s="1248"/>
      <c r="D13" s="1248"/>
      <c r="E13" s="1248"/>
      <c r="F13" s="1248"/>
      <c r="G13" s="1248"/>
      <c r="H13" s="1248"/>
      <c r="I13" s="1248"/>
      <c r="J13" s="1248"/>
      <c r="K13" s="1248"/>
      <c r="L13" s="1248"/>
      <c r="M13" s="1248"/>
      <c r="N13" s="1248"/>
      <c r="O13" s="1248"/>
      <c r="P13" s="1248"/>
      <c r="Q13" s="1248"/>
      <c r="R13" s="1248"/>
      <c r="S13" s="1248"/>
      <c r="T13" s="1248"/>
      <c r="U13" s="1248"/>
    </row>
    <row r="14" spans="2:21" ht="15">
      <c r="B14" s="232"/>
      <c r="C14" s="232"/>
      <c r="D14" s="232"/>
      <c r="E14" s="232"/>
      <c r="F14" s="232"/>
      <c r="G14" s="232"/>
      <c r="H14" s="232"/>
      <c r="I14" s="232"/>
      <c r="J14" s="234"/>
      <c r="K14" s="232"/>
      <c r="L14" s="232"/>
      <c r="M14" s="232"/>
      <c r="N14" s="232"/>
      <c r="O14" s="232"/>
      <c r="P14" s="232"/>
      <c r="Q14" s="232"/>
      <c r="R14" s="232"/>
      <c r="S14" s="232"/>
      <c r="T14" s="232"/>
      <c r="U14" s="232"/>
    </row>
    <row r="15" spans="2:21" ht="15">
      <c r="B15" s="232"/>
      <c r="C15" s="1248" t="s">
        <v>350</v>
      </c>
      <c r="D15" s="1248"/>
      <c r="E15" s="1248"/>
      <c r="F15" s="1248"/>
      <c r="G15" s="232"/>
      <c r="H15" s="232"/>
      <c r="I15" s="1257" t="s">
        <v>351</v>
      </c>
      <c r="J15" s="1257"/>
      <c r="K15" s="234">
        <v>2</v>
      </c>
      <c r="L15" s="232"/>
      <c r="M15" s="232"/>
      <c r="N15" s="232" t="s">
        <v>352</v>
      </c>
      <c r="O15" s="232"/>
      <c r="P15" s="232"/>
      <c r="Q15" s="232"/>
      <c r="R15" s="232"/>
      <c r="S15" s="232"/>
      <c r="T15" s="232"/>
      <c r="U15" s="232"/>
    </row>
    <row r="16" spans="2:21" ht="15">
      <c r="B16" s="1258" t="s">
        <v>353</v>
      </c>
      <c r="C16" s="1259"/>
      <c r="D16" s="1259" t="s">
        <v>354</v>
      </c>
      <c r="E16" s="1259"/>
      <c r="F16" s="1259"/>
      <c r="G16" s="1259" t="s">
        <v>355</v>
      </c>
      <c r="H16" s="1259"/>
      <c r="I16" s="1259"/>
      <c r="J16" s="1259" t="s">
        <v>356</v>
      </c>
      <c r="K16" s="1259"/>
      <c r="L16" s="1258" t="s">
        <v>357</v>
      </c>
      <c r="M16" s="1259"/>
      <c r="N16" s="1259" t="s">
        <v>358</v>
      </c>
      <c r="O16" s="1259"/>
      <c r="P16" s="1259"/>
      <c r="Q16" s="1259" t="s">
        <v>359</v>
      </c>
      <c r="R16" s="1259"/>
      <c r="S16" s="1259" t="s">
        <v>360</v>
      </c>
      <c r="T16" s="1259"/>
      <c r="U16" s="1259" t="s">
        <v>361</v>
      </c>
    </row>
    <row r="17" spans="2:21" ht="15">
      <c r="B17" s="1260"/>
      <c r="C17" s="1260"/>
      <c r="D17" s="1260"/>
      <c r="E17" s="1260"/>
      <c r="F17" s="1260"/>
      <c r="G17" s="1260"/>
      <c r="H17" s="1260"/>
      <c r="I17" s="1260"/>
      <c r="J17" s="1260"/>
      <c r="K17" s="1260"/>
      <c r="L17" s="1260"/>
      <c r="M17" s="1260"/>
      <c r="N17" s="1260"/>
      <c r="O17" s="1260"/>
      <c r="P17" s="1260"/>
      <c r="Q17" s="1260"/>
      <c r="R17" s="1260"/>
      <c r="S17" s="1260"/>
      <c r="T17" s="1260"/>
      <c r="U17" s="1260"/>
    </row>
    <row r="18" spans="1:21" ht="15" customHeight="1">
      <c r="A18" s="175">
        <v>1</v>
      </c>
      <c r="B18" s="1254" t="s">
        <v>362</v>
      </c>
      <c r="C18" s="1255"/>
      <c r="D18" s="1254"/>
      <c r="E18" s="1262"/>
      <c r="F18" s="1261"/>
      <c r="G18" s="1254"/>
      <c r="H18" s="1262"/>
      <c r="I18" s="1261"/>
      <c r="J18" s="1254"/>
      <c r="K18" s="1261"/>
      <c r="L18" s="1254">
        <v>780</v>
      </c>
      <c r="M18" s="1261"/>
      <c r="N18" s="1254" t="s">
        <v>363</v>
      </c>
      <c r="O18" s="1262"/>
      <c r="P18" s="1261"/>
      <c r="Q18" s="1254">
        <v>51</v>
      </c>
      <c r="R18" s="1261"/>
      <c r="S18" s="1254"/>
      <c r="T18" s="1261"/>
      <c r="U18" s="236" t="s">
        <v>364</v>
      </c>
    </row>
    <row r="19" spans="1:21" ht="15">
      <c r="A19" s="175">
        <v>1</v>
      </c>
      <c r="B19" s="1254" t="s">
        <v>362</v>
      </c>
      <c r="C19" s="1255"/>
      <c r="D19" s="1254"/>
      <c r="E19" s="1262"/>
      <c r="F19" s="1261"/>
      <c r="G19" s="1254"/>
      <c r="H19" s="1262"/>
      <c r="I19" s="1261"/>
      <c r="J19" s="1254"/>
      <c r="K19" s="1261"/>
      <c r="L19" s="1254">
        <v>990</v>
      </c>
      <c r="M19" s="1261"/>
      <c r="N19" s="1254" t="s">
        <v>365</v>
      </c>
      <c r="O19" s="1262"/>
      <c r="P19" s="1261"/>
      <c r="Q19" s="1254">
        <v>51</v>
      </c>
      <c r="R19" s="1261"/>
      <c r="S19" s="1254"/>
      <c r="T19" s="1261"/>
      <c r="U19" s="236" t="s">
        <v>366</v>
      </c>
    </row>
    <row r="20" spans="1:21" ht="15" customHeight="1">
      <c r="A20" s="175">
        <v>2</v>
      </c>
      <c r="B20" s="1254" t="s">
        <v>367</v>
      </c>
      <c r="C20" s="1255"/>
      <c r="D20" s="1254"/>
      <c r="E20" s="1262"/>
      <c r="F20" s="1261"/>
      <c r="G20" s="1254"/>
      <c r="H20" s="1262"/>
      <c r="I20" s="1261"/>
      <c r="J20" s="1254"/>
      <c r="K20" s="1261"/>
      <c r="L20" s="1254">
        <v>780</v>
      </c>
      <c r="M20" s="1261"/>
      <c r="N20" s="1254" t="s">
        <v>363</v>
      </c>
      <c r="O20" s="1262"/>
      <c r="P20" s="1261"/>
      <c r="Q20" s="1254">
        <v>51</v>
      </c>
      <c r="R20" s="1261"/>
      <c r="S20" s="1254"/>
      <c r="T20" s="1261"/>
      <c r="U20" s="236" t="s">
        <v>364</v>
      </c>
    </row>
    <row r="21" spans="1:21" ht="15">
      <c r="A21" s="175">
        <v>2</v>
      </c>
      <c r="B21" s="1254" t="s">
        <v>367</v>
      </c>
      <c r="C21" s="1255"/>
      <c r="D21" s="1254"/>
      <c r="E21" s="1262"/>
      <c r="F21" s="1261"/>
      <c r="G21" s="1254"/>
      <c r="H21" s="1262"/>
      <c r="I21" s="1261"/>
      <c r="J21" s="1254"/>
      <c r="K21" s="1261"/>
      <c r="L21" s="1254">
        <v>580</v>
      </c>
      <c r="M21" s="1261"/>
      <c r="N21" s="1254" t="s">
        <v>363</v>
      </c>
      <c r="O21" s="1262"/>
      <c r="P21" s="1261"/>
      <c r="Q21" s="1254">
        <v>51</v>
      </c>
      <c r="R21" s="1261"/>
      <c r="S21" s="1254"/>
      <c r="T21" s="1261"/>
      <c r="U21" s="236" t="s">
        <v>368</v>
      </c>
    </row>
    <row r="22" spans="1:21" ht="15" customHeight="1">
      <c r="A22" s="175">
        <v>3</v>
      </c>
      <c r="B22" s="1254" t="s">
        <v>369</v>
      </c>
      <c r="C22" s="1255"/>
      <c r="D22" s="1254"/>
      <c r="E22" s="1262"/>
      <c r="F22" s="1261"/>
      <c r="G22" s="1254"/>
      <c r="H22" s="1262"/>
      <c r="I22" s="1261"/>
      <c r="J22" s="1254"/>
      <c r="K22" s="1261"/>
      <c r="L22" s="1254">
        <v>780</v>
      </c>
      <c r="M22" s="1261"/>
      <c r="N22" s="1254" t="s">
        <v>363</v>
      </c>
      <c r="O22" s="1262"/>
      <c r="P22" s="1261"/>
      <c r="Q22" s="1254">
        <v>51</v>
      </c>
      <c r="R22" s="1261"/>
      <c r="S22" s="1254"/>
      <c r="T22" s="1261"/>
      <c r="U22" s="236" t="s">
        <v>364</v>
      </c>
    </row>
    <row r="23" spans="1:21" ht="15">
      <c r="A23" s="175">
        <v>3</v>
      </c>
      <c r="B23" s="1254" t="s">
        <v>369</v>
      </c>
      <c r="C23" s="1255"/>
      <c r="D23" s="1254"/>
      <c r="E23" s="1262"/>
      <c r="F23" s="1261"/>
      <c r="G23" s="1254"/>
      <c r="H23" s="1262"/>
      <c r="I23" s="1261"/>
      <c r="J23" s="1254"/>
      <c r="K23" s="1261"/>
      <c r="L23" s="1254">
        <v>990</v>
      </c>
      <c r="M23" s="1261"/>
      <c r="N23" s="1254" t="s">
        <v>370</v>
      </c>
      <c r="O23" s="1262"/>
      <c r="P23" s="1261"/>
      <c r="Q23" s="1254">
        <v>51</v>
      </c>
      <c r="R23" s="1261"/>
      <c r="S23" s="1254"/>
      <c r="T23" s="1261"/>
      <c r="U23" s="236" t="s">
        <v>371</v>
      </c>
    </row>
    <row r="24" spans="1:21" ht="15" customHeight="1">
      <c r="A24" s="175">
        <v>4</v>
      </c>
      <c r="B24" s="1254" t="s">
        <v>372</v>
      </c>
      <c r="C24" s="1255"/>
      <c r="D24" s="1254"/>
      <c r="E24" s="1262"/>
      <c r="F24" s="1261"/>
      <c r="G24" s="1254"/>
      <c r="H24" s="1262"/>
      <c r="I24" s="1261"/>
      <c r="J24" s="1254"/>
      <c r="K24" s="1261"/>
      <c r="L24" s="1254">
        <v>780</v>
      </c>
      <c r="M24" s="1261"/>
      <c r="N24" s="1254" t="s">
        <v>363</v>
      </c>
      <c r="O24" s="1262"/>
      <c r="P24" s="1261"/>
      <c r="Q24" s="1254">
        <v>51</v>
      </c>
      <c r="R24" s="1261"/>
      <c r="S24" s="1254"/>
      <c r="T24" s="1261"/>
      <c r="U24" s="236" t="s">
        <v>364</v>
      </c>
    </row>
    <row r="25" spans="1:21" ht="15">
      <c r="A25" s="175">
        <v>4</v>
      </c>
      <c r="B25" s="1254" t="s">
        <v>372</v>
      </c>
      <c r="C25" s="1255"/>
      <c r="D25" s="1254"/>
      <c r="E25" s="1262"/>
      <c r="F25" s="1261"/>
      <c r="G25" s="1254"/>
      <c r="H25" s="1262"/>
      <c r="I25" s="1261"/>
      <c r="J25" s="1254"/>
      <c r="K25" s="1261"/>
      <c r="L25" s="1254">
        <v>780</v>
      </c>
      <c r="M25" s="1261"/>
      <c r="N25" s="1254" t="s">
        <v>363</v>
      </c>
      <c r="O25" s="1262"/>
      <c r="P25" s="1261"/>
      <c r="Q25" s="1254">
        <v>51</v>
      </c>
      <c r="R25" s="1261"/>
      <c r="S25" s="1254"/>
      <c r="T25" s="1261"/>
      <c r="U25" s="236" t="s">
        <v>364</v>
      </c>
    </row>
    <row r="26" spans="1:21" ht="15">
      <c r="A26" s="175">
        <v>12</v>
      </c>
      <c r="B26" s="1254" t="s">
        <v>373</v>
      </c>
      <c r="C26" s="1255"/>
      <c r="D26" s="1254"/>
      <c r="E26" s="1262"/>
      <c r="F26" s="1261"/>
      <c r="G26" s="1254"/>
      <c r="H26" s="1262"/>
      <c r="I26" s="1261"/>
      <c r="J26" s="1254"/>
      <c r="K26" s="1261"/>
      <c r="L26" s="1254">
        <v>540</v>
      </c>
      <c r="M26" s="1261"/>
      <c r="N26" s="1254" t="s">
        <v>374</v>
      </c>
      <c r="O26" s="1262"/>
      <c r="P26" s="1261"/>
      <c r="Q26" s="1254">
        <v>51</v>
      </c>
      <c r="R26" s="1261"/>
      <c r="S26" s="1254"/>
      <c r="T26" s="1261"/>
      <c r="U26" s="236" t="s">
        <v>375</v>
      </c>
    </row>
    <row r="27" spans="2:21" ht="15">
      <c r="B27" s="1254"/>
      <c r="C27" s="1261"/>
      <c r="D27" s="1254"/>
      <c r="E27" s="1262"/>
      <c r="F27" s="1261"/>
      <c r="G27" s="1254"/>
      <c r="H27" s="1262"/>
      <c r="I27" s="1261"/>
      <c r="J27" s="1254"/>
      <c r="K27" s="1261"/>
      <c r="L27" s="1254"/>
      <c r="M27" s="1261"/>
      <c r="N27" s="1254"/>
      <c r="O27" s="1262"/>
      <c r="P27" s="1261"/>
      <c r="Q27" s="1254"/>
      <c r="R27" s="1261"/>
      <c r="S27" s="1254"/>
      <c r="T27" s="1261"/>
      <c r="U27" s="236"/>
    </row>
    <row r="28" spans="2:21" ht="15">
      <c r="B28" s="1254"/>
      <c r="C28" s="1261"/>
      <c r="D28" s="1254"/>
      <c r="E28" s="1262"/>
      <c r="F28" s="1261"/>
      <c r="G28" s="1254"/>
      <c r="H28" s="1262"/>
      <c r="I28" s="1261"/>
      <c r="J28" s="1254"/>
      <c r="K28" s="1261"/>
      <c r="L28" s="1254"/>
      <c r="M28" s="1261"/>
      <c r="N28" s="1254"/>
      <c r="O28" s="1262"/>
      <c r="P28" s="1261"/>
      <c r="Q28" s="1254"/>
      <c r="R28" s="1261"/>
      <c r="S28" s="1254"/>
      <c r="T28" s="1261"/>
      <c r="U28" s="236"/>
    </row>
    <row r="29" spans="2:21" ht="15">
      <c r="B29" s="1254"/>
      <c r="C29" s="1261"/>
      <c r="D29" s="1254"/>
      <c r="E29" s="1262"/>
      <c r="F29" s="1261"/>
      <c r="G29" s="1254"/>
      <c r="H29" s="1262"/>
      <c r="I29" s="1261"/>
      <c r="J29" s="1254"/>
      <c r="K29" s="1261"/>
      <c r="L29" s="1254"/>
      <c r="M29" s="1261"/>
      <c r="N29" s="1254"/>
      <c r="O29" s="1262"/>
      <c r="P29" s="1261"/>
      <c r="Q29" s="1254"/>
      <c r="R29" s="1261"/>
      <c r="S29" s="1254"/>
      <c r="T29" s="1261"/>
      <c r="U29" s="236"/>
    </row>
    <row r="30" spans="2:21" ht="15">
      <c r="B30" s="1254"/>
      <c r="C30" s="1261"/>
      <c r="D30" s="1254"/>
      <c r="E30" s="1262"/>
      <c r="F30" s="1261"/>
      <c r="G30" s="1254"/>
      <c r="H30" s="1262"/>
      <c r="I30" s="1261"/>
      <c r="J30" s="1254"/>
      <c r="K30" s="1261"/>
      <c r="L30" s="1254"/>
      <c r="M30" s="1261"/>
      <c r="N30" s="1254"/>
      <c r="O30" s="1262"/>
      <c r="P30" s="1261"/>
      <c r="Q30" s="1254"/>
      <c r="R30" s="1261"/>
      <c r="S30" s="1254"/>
      <c r="T30" s="1261"/>
      <c r="U30" s="236"/>
    </row>
    <row r="31" spans="2:21" ht="15">
      <c r="B31" s="1254"/>
      <c r="C31" s="1261"/>
      <c r="D31" s="1254"/>
      <c r="E31" s="1262"/>
      <c r="F31" s="1261"/>
      <c r="G31" s="1254"/>
      <c r="H31" s="1262"/>
      <c r="I31" s="1261"/>
      <c r="J31" s="1254"/>
      <c r="K31" s="1261"/>
      <c r="L31" s="1254"/>
      <c r="M31" s="1261"/>
      <c r="N31" s="1254"/>
      <c r="O31" s="1262"/>
      <c r="P31" s="1261"/>
      <c r="Q31" s="1254"/>
      <c r="R31" s="1261"/>
      <c r="S31" s="1254"/>
      <c r="T31" s="1261"/>
      <c r="U31" s="236"/>
    </row>
    <row r="32" spans="2:21" ht="15">
      <c r="B32" s="1254"/>
      <c r="C32" s="1261"/>
      <c r="D32" s="1254"/>
      <c r="E32" s="1262"/>
      <c r="F32" s="1261"/>
      <c r="G32" s="1254"/>
      <c r="H32" s="1262"/>
      <c r="I32" s="1261"/>
      <c r="J32" s="1254"/>
      <c r="K32" s="1261"/>
      <c r="L32" s="1254"/>
      <c r="M32" s="1261"/>
      <c r="N32" s="1254"/>
      <c r="O32" s="1262"/>
      <c r="P32" s="1261"/>
      <c r="Q32" s="1254"/>
      <c r="R32" s="1261"/>
      <c r="S32" s="1254"/>
      <c r="T32" s="1261"/>
      <c r="U32" s="236"/>
    </row>
    <row r="33" spans="2:21" ht="15">
      <c r="B33" s="1254"/>
      <c r="C33" s="1261"/>
      <c r="D33" s="1254"/>
      <c r="E33" s="1262"/>
      <c r="F33" s="1261"/>
      <c r="G33" s="1254"/>
      <c r="H33" s="1262"/>
      <c r="I33" s="1261"/>
      <c r="J33" s="1254"/>
      <c r="K33" s="1261"/>
      <c r="L33" s="1254"/>
      <c r="M33" s="1261"/>
      <c r="N33" s="1254"/>
      <c r="O33" s="1262"/>
      <c r="P33" s="1261"/>
      <c r="Q33" s="1254"/>
      <c r="R33" s="1261"/>
      <c r="S33" s="1254"/>
      <c r="T33" s="1261"/>
      <c r="U33" s="236"/>
    </row>
    <row r="34" spans="2:21" ht="15">
      <c r="B34" s="1254"/>
      <c r="C34" s="1261"/>
      <c r="D34" s="1254"/>
      <c r="E34" s="1262"/>
      <c r="F34" s="1261"/>
      <c r="G34" s="1254"/>
      <c r="H34" s="1262"/>
      <c r="I34" s="1261"/>
      <c r="J34" s="1254"/>
      <c r="K34" s="1261"/>
      <c r="L34" s="1254"/>
      <c r="M34" s="1261"/>
      <c r="N34" s="1254"/>
      <c r="O34" s="1262"/>
      <c r="P34" s="1261"/>
      <c r="Q34" s="1254"/>
      <c r="R34" s="1261"/>
      <c r="S34" s="1254"/>
      <c r="T34" s="1261"/>
      <c r="U34" s="236"/>
    </row>
    <row r="35" spans="2:21" ht="15">
      <c r="B35" s="1254"/>
      <c r="C35" s="1261"/>
      <c r="D35" s="1254"/>
      <c r="E35" s="1262"/>
      <c r="F35" s="1261"/>
      <c r="G35" s="1254"/>
      <c r="H35" s="1262"/>
      <c r="I35" s="1261"/>
      <c r="J35" s="1254"/>
      <c r="K35" s="1261"/>
      <c r="L35" s="1254"/>
      <c r="M35" s="1261"/>
      <c r="N35" s="1254"/>
      <c r="O35" s="1262"/>
      <c r="P35" s="1261"/>
      <c r="Q35" s="1254"/>
      <c r="R35" s="1261"/>
      <c r="S35" s="1254"/>
      <c r="T35" s="1261"/>
      <c r="U35" s="236"/>
    </row>
    <row r="36" spans="2:21" ht="15">
      <c r="B36" s="1254"/>
      <c r="C36" s="1261"/>
      <c r="D36" s="1254"/>
      <c r="E36" s="1262"/>
      <c r="F36" s="1261"/>
      <c r="G36" s="1254"/>
      <c r="H36" s="1262"/>
      <c r="I36" s="1261"/>
      <c r="J36" s="1254"/>
      <c r="K36" s="1261"/>
      <c r="L36" s="1254"/>
      <c r="M36" s="1261"/>
      <c r="N36" s="1254"/>
      <c r="O36" s="1262"/>
      <c r="P36" s="1261"/>
      <c r="Q36" s="1254"/>
      <c r="R36" s="1261"/>
      <c r="S36" s="1254"/>
      <c r="T36" s="1261"/>
      <c r="U36" s="236"/>
    </row>
    <row r="37" spans="2:21" ht="15">
      <c r="B37" s="1254"/>
      <c r="C37" s="1261"/>
      <c r="D37" s="1254"/>
      <c r="E37" s="1262"/>
      <c r="F37" s="1261"/>
      <c r="G37" s="1254"/>
      <c r="H37" s="1262"/>
      <c r="I37" s="1261"/>
      <c r="J37" s="1254"/>
      <c r="K37" s="1261"/>
      <c r="L37" s="1254"/>
      <c r="M37" s="1261"/>
      <c r="N37" s="1254"/>
      <c r="O37" s="1262"/>
      <c r="P37" s="1261"/>
      <c r="Q37" s="1254"/>
      <c r="R37" s="1261"/>
      <c r="S37" s="1254"/>
      <c r="T37" s="1261"/>
      <c r="U37" s="236"/>
    </row>
    <row r="38" spans="2:21" ht="15">
      <c r="B38" s="1254"/>
      <c r="C38" s="1261"/>
      <c r="D38" s="1254"/>
      <c r="E38" s="1262"/>
      <c r="F38" s="1261"/>
      <c r="G38" s="1254"/>
      <c r="H38" s="1262"/>
      <c r="I38" s="1261"/>
      <c r="J38" s="1254"/>
      <c r="K38" s="1261"/>
      <c r="L38" s="1254"/>
      <c r="M38" s="1261"/>
      <c r="N38" s="1254"/>
      <c r="O38" s="1262"/>
      <c r="P38" s="1261"/>
      <c r="Q38" s="1254"/>
      <c r="R38" s="1261"/>
      <c r="S38" s="1254"/>
      <c r="T38" s="1261"/>
      <c r="U38" s="236"/>
    </row>
    <row r="39" spans="2:21" ht="15">
      <c r="B39" s="1254"/>
      <c r="C39" s="1261"/>
      <c r="D39" s="1254"/>
      <c r="E39" s="1262"/>
      <c r="F39" s="1261"/>
      <c r="G39" s="1254"/>
      <c r="H39" s="1262"/>
      <c r="I39" s="1261"/>
      <c r="J39" s="1254"/>
      <c r="K39" s="1261"/>
      <c r="L39" s="1254"/>
      <c r="M39" s="1261"/>
      <c r="N39" s="1254"/>
      <c r="O39" s="1262"/>
      <c r="P39" s="1261"/>
      <c r="Q39" s="1254"/>
      <c r="R39" s="1261"/>
      <c r="S39" s="1254"/>
      <c r="T39" s="1261"/>
      <c r="U39" s="236"/>
    </row>
    <row r="40" spans="2:21" ht="15">
      <c r="B40" s="1254"/>
      <c r="C40" s="1261"/>
      <c r="D40" s="1254"/>
      <c r="E40" s="1262"/>
      <c r="F40" s="1261"/>
      <c r="G40" s="1254"/>
      <c r="H40" s="1262"/>
      <c r="I40" s="1261"/>
      <c r="J40" s="1254"/>
      <c r="K40" s="1261"/>
      <c r="L40" s="1254"/>
      <c r="M40" s="1261"/>
      <c r="N40" s="1254"/>
      <c r="O40" s="1262"/>
      <c r="P40" s="1261"/>
      <c r="Q40" s="1254"/>
      <c r="R40" s="1261"/>
      <c r="S40" s="1254"/>
      <c r="T40" s="1261"/>
      <c r="U40" s="236"/>
    </row>
    <row r="41" spans="2:21" ht="15">
      <c r="B41" s="1254"/>
      <c r="C41" s="1261"/>
      <c r="D41" s="1254"/>
      <c r="E41" s="1262"/>
      <c r="F41" s="1261"/>
      <c r="G41" s="1254"/>
      <c r="H41" s="1262"/>
      <c r="I41" s="1261"/>
      <c r="J41" s="1254"/>
      <c r="K41" s="1261"/>
      <c r="L41" s="1254"/>
      <c r="M41" s="1261"/>
      <c r="N41" s="1254"/>
      <c r="O41" s="1262"/>
      <c r="P41" s="1261"/>
      <c r="Q41" s="1254"/>
      <c r="R41" s="1261"/>
      <c r="S41" s="1254"/>
      <c r="T41" s="1261"/>
      <c r="U41" s="236"/>
    </row>
    <row r="42" spans="2:21" ht="15">
      <c r="B42" s="1254"/>
      <c r="C42" s="1261"/>
      <c r="D42" s="1254"/>
      <c r="E42" s="1262"/>
      <c r="F42" s="1261"/>
      <c r="G42" s="1254"/>
      <c r="H42" s="1262"/>
      <c r="I42" s="1261"/>
      <c r="J42" s="1254"/>
      <c r="K42" s="1261"/>
      <c r="L42" s="1254"/>
      <c r="M42" s="1261"/>
      <c r="N42" s="1254"/>
      <c r="O42" s="1262"/>
      <c r="P42" s="1261"/>
      <c r="Q42" s="1254"/>
      <c r="R42" s="1261"/>
      <c r="S42" s="1254"/>
      <c r="T42" s="1261"/>
      <c r="U42" s="236"/>
    </row>
    <row r="43" spans="2:21" ht="15">
      <c r="B43" s="232"/>
      <c r="C43" s="232"/>
      <c r="D43" s="232"/>
      <c r="E43" s="232"/>
      <c r="F43" s="232"/>
      <c r="G43" s="232"/>
      <c r="H43" s="232"/>
      <c r="I43" s="232"/>
      <c r="J43" s="232"/>
      <c r="K43" s="232"/>
      <c r="L43" s="232"/>
      <c r="M43" s="232"/>
      <c r="N43" s="232"/>
      <c r="O43" s="232"/>
      <c r="P43" s="232"/>
      <c r="Q43" s="232"/>
      <c r="R43" s="232"/>
      <c r="S43" s="232"/>
      <c r="T43" s="232"/>
      <c r="U43" s="232"/>
    </row>
    <row r="44" spans="2:21" ht="15">
      <c r="B44" s="1263" t="s">
        <v>376</v>
      </c>
      <c r="C44" s="1264"/>
      <c r="D44" s="1264">
        <f>SUMIF(U18:U42,"①",L18:M42)</f>
        <v>540</v>
      </c>
      <c r="E44" s="1264"/>
      <c r="F44" s="237" t="s">
        <v>377</v>
      </c>
      <c r="G44" s="1263" t="s">
        <v>378</v>
      </c>
      <c r="H44" s="1264"/>
      <c r="I44" s="1264">
        <f>SUMIF(U18:U42,"②",L18:M42)</f>
        <v>580</v>
      </c>
      <c r="J44" s="1264"/>
      <c r="K44" s="237" t="s">
        <v>377</v>
      </c>
      <c r="L44" s="1263" t="s">
        <v>379</v>
      </c>
      <c r="M44" s="1264"/>
      <c r="N44" s="1264">
        <f>SUMIF(U18:U42,"③",L18:M42)</f>
        <v>5880</v>
      </c>
      <c r="O44" s="1264"/>
      <c r="P44" s="237" t="s">
        <v>377</v>
      </c>
      <c r="Q44" s="1263" t="s">
        <v>380</v>
      </c>
      <c r="R44" s="1264"/>
      <c r="S44" s="1264">
        <f>SUM(D44,I44,N44)</f>
        <v>7000</v>
      </c>
      <c r="T44" s="1264"/>
      <c r="U44" s="237" t="s">
        <v>377</v>
      </c>
    </row>
    <row r="45" spans="2:21" ht="15">
      <c r="B45" s="232"/>
      <c r="C45" s="232"/>
      <c r="D45" s="232"/>
      <c r="E45" s="232"/>
      <c r="F45" s="232"/>
      <c r="G45" s="232"/>
      <c r="H45" s="232"/>
      <c r="I45" s="232"/>
      <c r="J45" s="232"/>
      <c r="K45" s="232"/>
      <c r="L45" s="232"/>
      <c r="M45" s="232"/>
      <c r="N45" s="232"/>
      <c r="O45" s="232"/>
      <c r="P45" s="232"/>
      <c r="Q45" s="232"/>
      <c r="R45" s="232"/>
      <c r="S45" s="232"/>
      <c r="T45" s="232"/>
      <c r="U45" s="232"/>
    </row>
    <row r="46" spans="2:21" ht="15">
      <c r="B46" s="238" t="s">
        <v>381</v>
      </c>
      <c r="C46" s="238">
        <v>1</v>
      </c>
      <c r="D46" s="239" t="s">
        <v>382</v>
      </c>
      <c r="E46" s="239"/>
      <c r="F46" s="239"/>
      <c r="G46" s="239"/>
      <c r="H46" s="239"/>
      <c r="I46" s="239"/>
      <c r="J46" s="239"/>
      <c r="K46" s="239"/>
      <c r="L46" s="239"/>
      <c r="M46" s="239"/>
      <c r="N46" s="239"/>
      <c r="O46" s="239"/>
      <c r="P46" s="239"/>
      <c r="Q46" s="239"/>
      <c r="R46" s="239"/>
      <c r="S46" s="239"/>
      <c r="T46" s="239"/>
      <c r="U46" s="239"/>
    </row>
    <row r="47" spans="2:21" ht="15">
      <c r="B47" s="238"/>
      <c r="C47" s="238">
        <v>2</v>
      </c>
      <c r="D47" s="239" t="s">
        <v>383</v>
      </c>
      <c r="E47" s="239"/>
      <c r="F47" s="239"/>
      <c r="G47" s="239"/>
      <c r="H47" s="239"/>
      <c r="I47" s="239"/>
      <c r="J47" s="239"/>
      <c r="K47" s="239"/>
      <c r="L47" s="239"/>
      <c r="M47" s="239"/>
      <c r="N47" s="239"/>
      <c r="O47" s="239"/>
      <c r="P47" s="239"/>
      <c r="Q47" s="239"/>
      <c r="R47" s="239"/>
      <c r="S47" s="239"/>
      <c r="T47" s="239"/>
      <c r="U47" s="239"/>
    </row>
    <row r="48" spans="2:21" ht="15">
      <c r="B48" s="238"/>
      <c r="C48" s="238">
        <v>3</v>
      </c>
      <c r="D48" s="1266" t="s">
        <v>384</v>
      </c>
      <c r="E48" s="1266"/>
      <c r="F48" s="1266"/>
      <c r="G48" s="1266"/>
      <c r="H48" s="1266"/>
      <c r="I48" s="1266"/>
      <c r="J48" s="1266"/>
      <c r="K48" s="1266"/>
      <c r="L48" s="1266"/>
      <c r="M48" s="1266"/>
      <c r="N48" s="1266"/>
      <c r="O48" s="1266"/>
      <c r="P48" s="1266"/>
      <c r="Q48" s="1266"/>
      <c r="R48" s="1266"/>
      <c r="S48" s="1266"/>
      <c r="T48" s="1266"/>
      <c r="U48" s="1266"/>
    </row>
    <row r="49" spans="2:21" ht="15">
      <c r="B49" s="238"/>
      <c r="C49" s="238"/>
      <c r="D49" s="1266"/>
      <c r="E49" s="1266"/>
      <c r="F49" s="1266"/>
      <c r="G49" s="1266"/>
      <c r="H49" s="1266"/>
      <c r="I49" s="1266"/>
      <c r="J49" s="1266"/>
      <c r="K49" s="1266"/>
      <c r="L49" s="1266"/>
      <c r="M49" s="1266"/>
      <c r="N49" s="1266"/>
      <c r="O49" s="1266"/>
      <c r="P49" s="1266"/>
      <c r="Q49" s="1266"/>
      <c r="R49" s="1266"/>
      <c r="S49" s="1266"/>
      <c r="T49" s="1266"/>
      <c r="U49" s="1266"/>
    </row>
    <row r="50" spans="2:21" ht="15" customHeight="1">
      <c r="B50" s="238"/>
      <c r="C50" s="238">
        <v>4</v>
      </c>
      <c r="D50" s="1266" t="s">
        <v>385</v>
      </c>
      <c r="E50" s="1266"/>
      <c r="F50" s="1266"/>
      <c r="G50" s="1266"/>
      <c r="H50" s="1266"/>
      <c r="I50" s="1266"/>
      <c r="J50" s="1266"/>
      <c r="K50" s="1266"/>
      <c r="L50" s="1266"/>
      <c r="M50" s="1266"/>
      <c r="N50" s="1266"/>
      <c r="O50" s="1266"/>
      <c r="P50" s="1266"/>
      <c r="Q50" s="1266"/>
      <c r="R50" s="1266"/>
      <c r="S50" s="1266"/>
      <c r="T50" s="1266"/>
      <c r="U50" s="1266"/>
    </row>
    <row r="51" spans="2:21" ht="15">
      <c r="B51" s="238"/>
      <c r="C51" s="238"/>
      <c r="D51" s="1266"/>
      <c r="E51" s="1266"/>
      <c r="F51" s="1266"/>
      <c r="G51" s="1266"/>
      <c r="H51" s="1266"/>
      <c r="I51" s="1266"/>
      <c r="J51" s="1266"/>
      <c r="K51" s="1266"/>
      <c r="L51" s="1266"/>
      <c r="M51" s="1266"/>
      <c r="N51" s="1266"/>
      <c r="O51" s="1266"/>
      <c r="P51" s="1266"/>
      <c r="Q51" s="1266"/>
      <c r="R51" s="1266"/>
      <c r="S51" s="1266"/>
      <c r="T51" s="1266"/>
      <c r="U51" s="1266"/>
    </row>
    <row r="52" spans="2:21" ht="15">
      <c r="B52" s="238"/>
      <c r="C52" s="238">
        <v>5</v>
      </c>
      <c r="D52" s="239" t="s">
        <v>386</v>
      </c>
      <c r="E52" s="239"/>
      <c r="F52" s="239"/>
      <c r="G52" s="239"/>
      <c r="H52" s="239"/>
      <c r="I52" s="239"/>
      <c r="J52" s="239"/>
      <c r="K52" s="239"/>
      <c r="L52" s="239"/>
      <c r="M52" s="239"/>
      <c r="N52" s="239"/>
      <c r="O52" s="239"/>
      <c r="P52" s="239"/>
      <c r="Q52" s="239"/>
      <c r="R52" s="239"/>
      <c r="S52" s="239"/>
      <c r="T52" s="239"/>
      <c r="U52" s="239"/>
    </row>
    <row r="53" spans="2:21" ht="15">
      <c r="B53" s="238"/>
      <c r="C53" s="238">
        <v>6</v>
      </c>
      <c r="D53" s="239" t="s">
        <v>387</v>
      </c>
      <c r="E53" s="239"/>
      <c r="F53" s="239"/>
      <c r="G53" s="239"/>
      <c r="H53" s="239"/>
      <c r="I53" s="239"/>
      <c r="J53" s="239"/>
      <c r="K53" s="239"/>
      <c r="L53" s="239"/>
      <c r="M53" s="239"/>
      <c r="N53" s="239"/>
      <c r="O53" s="239"/>
      <c r="P53" s="239"/>
      <c r="Q53" s="1265" t="s">
        <v>388</v>
      </c>
      <c r="R53" s="1265"/>
      <c r="S53" s="1265"/>
      <c r="T53" s="1265"/>
      <c r="U53" s="1265"/>
    </row>
    <row r="54" spans="2:21" ht="15">
      <c r="B54" s="239"/>
      <c r="C54" s="239"/>
      <c r="D54" s="239"/>
      <c r="E54" s="239"/>
      <c r="F54" s="239"/>
      <c r="G54" s="239"/>
      <c r="H54" s="239"/>
      <c r="I54" s="239"/>
      <c r="J54" s="239"/>
      <c r="K54" s="239"/>
      <c r="L54" s="239"/>
      <c r="M54" s="239"/>
      <c r="N54" s="239"/>
      <c r="O54" s="239"/>
      <c r="P54" s="239"/>
      <c r="Q54" s="239"/>
      <c r="R54" s="239"/>
      <c r="S54" s="239"/>
      <c r="T54" s="1265" t="s">
        <v>389</v>
      </c>
      <c r="U54" s="1265"/>
    </row>
  </sheetData>
  <sheetProtection/>
  <mergeCells count="235">
    <mergeCell ref="Q28:R28"/>
    <mergeCell ref="S28:T28"/>
    <mergeCell ref="Q20:R20"/>
    <mergeCell ref="S20:T20"/>
    <mergeCell ref="Q25:R25"/>
    <mergeCell ref="S25:T25"/>
    <mergeCell ref="Q27:R27"/>
    <mergeCell ref="S27:T27"/>
    <mergeCell ref="S26:T26"/>
    <mergeCell ref="Q26:R26"/>
    <mergeCell ref="B28:C28"/>
    <mergeCell ref="D28:F28"/>
    <mergeCell ref="G28:I28"/>
    <mergeCell ref="J28:K28"/>
    <mergeCell ref="L28:M28"/>
    <mergeCell ref="N28:P28"/>
    <mergeCell ref="B25:C25"/>
    <mergeCell ref="D25:F25"/>
    <mergeCell ref="G25:I25"/>
    <mergeCell ref="J25:K25"/>
    <mergeCell ref="L20:M20"/>
    <mergeCell ref="N20:P20"/>
    <mergeCell ref="J21:K21"/>
    <mergeCell ref="J18:K18"/>
    <mergeCell ref="G18:I18"/>
    <mergeCell ref="L24:M24"/>
    <mergeCell ref="N24:P24"/>
    <mergeCell ref="N21:P21"/>
    <mergeCell ref="L21:M21"/>
    <mergeCell ref="N23:P23"/>
    <mergeCell ref="L22:M22"/>
    <mergeCell ref="N22:P22"/>
    <mergeCell ref="G21:I21"/>
    <mergeCell ref="Q42:R42"/>
    <mergeCell ref="S42:T42"/>
    <mergeCell ref="L44:M44"/>
    <mergeCell ref="N44:O44"/>
    <mergeCell ref="B20:C20"/>
    <mergeCell ref="D20:F20"/>
    <mergeCell ref="G20:I20"/>
    <mergeCell ref="J20:K20"/>
    <mergeCell ref="L25:M25"/>
    <mergeCell ref="N25:P25"/>
    <mergeCell ref="S18:T18"/>
    <mergeCell ref="Q18:R18"/>
    <mergeCell ref="N18:P18"/>
    <mergeCell ref="L18:M18"/>
    <mergeCell ref="T54:U54"/>
    <mergeCell ref="D50:U51"/>
    <mergeCell ref="D19:F19"/>
    <mergeCell ref="G19:I19"/>
    <mergeCell ref="D48:U49"/>
    <mergeCell ref="Q53:U53"/>
    <mergeCell ref="B44:C44"/>
    <mergeCell ref="D44:E44"/>
    <mergeCell ref="G44:H44"/>
    <mergeCell ref="I44:J44"/>
    <mergeCell ref="D18:F18"/>
    <mergeCell ref="S19:T19"/>
    <mergeCell ref="J19:K19"/>
    <mergeCell ref="L19:M19"/>
    <mergeCell ref="N19:P19"/>
    <mergeCell ref="Q19:R19"/>
    <mergeCell ref="Q41:R41"/>
    <mergeCell ref="S41:T41"/>
    <mergeCell ref="Q44:R44"/>
    <mergeCell ref="S44:T44"/>
    <mergeCell ref="B42:C42"/>
    <mergeCell ref="D42:F42"/>
    <mergeCell ref="G42:I42"/>
    <mergeCell ref="J42:K42"/>
    <mergeCell ref="L42:M42"/>
    <mergeCell ref="N42:P42"/>
    <mergeCell ref="B41:C41"/>
    <mergeCell ref="D41:F41"/>
    <mergeCell ref="G41:I41"/>
    <mergeCell ref="J41:K41"/>
    <mergeCell ref="L41:M41"/>
    <mergeCell ref="N41:P41"/>
    <mergeCell ref="Q39:R39"/>
    <mergeCell ref="S39:T39"/>
    <mergeCell ref="L38:M38"/>
    <mergeCell ref="N38:P38"/>
    <mergeCell ref="B40:C40"/>
    <mergeCell ref="D40:F40"/>
    <mergeCell ref="G40:I40"/>
    <mergeCell ref="J40:K40"/>
    <mergeCell ref="Q40:R40"/>
    <mergeCell ref="S40:T40"/>
    <mergeCell ref="B39:C39"/>
    <mergeCell ref="D39:F39"/>
    <mergeCell ref="G39:I39"/>
    <mergeCell ref="J39:K39"/>
    <mergeCell ref="L40:M40"/>
    <mergeCell ref="N40:P40"/>
    <mergeCell ref="L39:M39"/>
    <mergeCell ref="N39:P39"/>
    <mergeCell ref="Q37:R37"/>
    <mergeCell ref="S37:T37"/>
    <mergeCell ref="B38:C38"/>
    <mergeCell ref="D38:F38"/>
    <mergeCell ref="G38:I38"/>
    <mergeCell ref="J38:K38"/>
    <mergeCell ref="Q38:R38"/>
    <mergeCell ref="S38:T38"/>
    <mergeCell ref="B37:C37"/>
    <mergeCell ref="D37:F37"/>
    <mergeCell ref="G37:I37"/>
    <mergeCell ref="J37:K37"/>
    <mergeCell ref="L37:M37"/>
    <mergeCell ref="N37:P37"/>
    <mergeCell ref="Q35:R35"/>
    <mergeCell ref="S35:T35"/>
    <mergeCell ref="Q36:R36"/>
    <mergeCell ref="S36:T36"/>
    <mergeCell ref="L36:M36"/>
    <mergeCell ref="N36:P36"/>
    <mergeCell ref="L34:M34"/>
    <mergeCell ref="N34:P34"/>
    <mergeCell ref="B36:C36"/>
    <mergeCell ref="D36:F36"/>
    <mergeCell ref="G36:I36"/>
    <mergeCell ref="J36:K36"/>
    <mergeCell ref="B35:C35"/>
    <mergeCell ref="D35:F35"/>
    <mergeCell ref="G35:I35"/>
    <mergeCell ref="J35:K35"/>
    <mergeCell ref="L35:M35"/>
    <mergeCell ref="N35:P35"/>
    <mergeCell ref="Q33:R33"/>
    <mergeCell ref="S33:T33"/>
    <mergeCell ref="B34:C34"/>
    <mergeCell ref="D34:F34"/>
    <mergeCell ref="G34:I34"/>
    <mergeCell ref="J34:K34"/>
    <mergeCell ref="Q34:R34"/>
    <mergeCell ref="S34:T34"/>
    <mergeCell ref="B33:C33"/>
    <mergeCell ref="D33:F33"/>
    <mergeCell ref="G33:I33"/>
    <mergeCell ref="J33:K33"/>
    <mergeCell ref="L33:M33"/>
    <mergeCell ref="N33:P33"/>
    <mergeCell ref="Q31:R31"/>
    <mergeCell ref="S31:T31"/>
    <mergeCell ref="L30:M30"/>
    <mergeCell ref="N30:P30"/>
    <mergeCell ref="B32:C32"/>
    <mergeCell ref="D32:F32"/>
    <mergeCell ref="G32:I32"/>
    <mergeCell ref="J32:K32"/>
    <mergeCell ref="Q32:R32"/>
    <mergeCell ref="S32:T32"/>
    <mergeCell ref="B31:C31"/>
    <mergeCell ref="D31:F31"/>
    <mergeCell ref="G31:I31"/>
    <mergeCell ref="J31:K31"/>
    <mergeCell ref="L32:M32"/>
    <mergeCell ref="N32:P32"/>
    <mergeCell ref="L31:M31"/>
    <mergeCell ref="N31:P31"/>
    <mergeCell ref="Q29:R29"/>
    <mergeCell ref="S29:T29"/>
    <mergeCell ref="B30:C30"/>
    <mergeCell ref="D30:F30"/>
    <mergeCell ref="G30:I30"/>
    <mergeCell ref="J30:K30"/>
    <mergeCell ref="Q30:R30"/>
    <mergeCell ref="S30:T30"/>
    <mergeCell ref="B29:C29"/>
    <mergeCell ref="D29:F29"/>
    <mergeCell ref="G29:I29"/>
    <mergeCell ref="J29:K29"/>
    <mergeCell ref="L29:M29"/>
    <mergeCell ref="N29:P29"/>
    <mergeCell ref="B27:C27"/>
    <mergeCell ref="D27:F27"/>
    <mergeCell ref="G27:I27"/>
    <mergeCell ref="J27:K27"/>
    <mergeCell ref="L27:M27"/>
    <mergeCell ref="N27:P27"/>
    <mergeCell ref="B26:C26"/>
    <mergeCell ref="D26:F26"/>
    <mergeCell ref="G26:I26"/>
    <mergeCell ref="J26:K26"/>
    <mergeCell ref="L26:M26"/>
    <mergeCell ref="N26:P26"/>
    <mergeCell ref="Q24:R24"/>
    <mergeCell ref="S24:T24"/>
    <mergeCell ref="J24:K24"/>
    <mergeCell ref="B24:C24"/>
    <mergeCell ref="D24:F24"/>
    <mergeCell ref="G24:I24"/>
    <mergeCell ref="S23:T23"/>
    <mergeCell ref="B23:C23"/>
    <mergeCell ref="D23:F23"/>
    <mergeCell ref="G23:I23"/>
    <mergeCell ref="J23:K23"/>
    <mergeCell ref="L23:M23"/>
    <mergeCell ref="Q23:R23"/>
    <mergeCell ref="Q21:R21"/>
    <mergeCell ref="S22:T22"/>
    <mergeCell ref="B22:C22"/>
    <mergeCell ref="D22:F22"/>
    <mergeCell ref="G22:I22"/>
    <mergeCell ref="J22:K22"/>
    <mergeCell ref="Q22:R22"/>
    <mergeCell ref="S21:T21"/>
    <mergeCell ref="B21:C21"/>
    <mergeCell ref="D21:F21"/>
    <mergeCell ref="B16:C17"/>
    <mergeCell ref="D16:F17"/>
    <mergeCell ref="G16:I17"/>
    <mergeCell ref="J16:K17"/>
    <mergeCell ref="S16:T17"/>
    <mergeCell ref="U16:U17"/>
    <mergeCell ref="N16:P17"/>
    <mergeCell ref="Q16:R17"/>
    <mergeCell ref="L16:M17"/>
    <mergeCell ref="S1:T1"/>
    <mergeCell ref="O1:R1"/>
    <mergeCell ref="Q2:U2"/>
    <mergeCell ref="B18:C18"/>
    <mergeCell ref="B19:C19"/>
    <mergeCell ref="B9:U9"/>
    <mergeCell ref="C11:T11"/>
    <mergeCell ref="B13:U13"/>
    <mergeCell ref="C15:F15"/>
    <mergeCell ref="I15:J15"/>
    <mergeCell ref="W2:Z2"/>
    <mergeCell ref="B4:K4"/>
    <mergeCell ref="O7:P7"/>
    <mergeCell ref="Q7:T7"/>
    <mergeCell ref="O6:T6"/>
    <mergeCell ref="O5:P5"/>
  </mergeCells>
  <hyperlinks>
    <hyperlink ref="W2:Z2" location="はじめに!A1" display="「はじめに」シートに戻る"/>
  </hyperlinks>
  <printOptions horizontalCentered="1" verticalCentered="1"/>
  <pageMargins left="0.5905511811023623" right="0.5905511811023623" top="0.5905511811023623" bottom="0.5905511811023623" header="0" footer="0"/>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G47"/>
  <sheetViews>
    <sheetView showZeros="0" showOutlineSymbols="0" zoomScale="85" zoomScaleNormal="85" zoomScalePageLayoutView="0" workbookViewId="0" topLeftCell="A1">
      <selection activeCell="AD2" sqref="AD2:AG2"/>
    </sheetView>
  </sheetViews>
  <sheetFormatPr defaultColWidth="9.00390625" defaultRowHeight="13.5"/>
  <cols>
    <col min="1" max="28" width="3.125" style="172" customWidth="1"/>
    <col min="29" max="29" width="2.50390625" style="172" customWidth="1"/>
    <col min="30" max="16384" width="9.00390625" style="172" customWidth="1"/>
  </cols>
  <sheetData>
    <row r="1" spans="1:28" ht="14.25">
      <c r="A1" s="205"/>
      <c r="B1" s="205"/>
      <c r="C1" s="205"/>
      <c r="D1" s="205"/>
      <c r="E1" s="205"/>
      <c r="F1" s="205"/>
      <c r="G1" s="205"/>
      <c r="H1" s="205"/>
      <c r="I1" s="205"/>
      <c r="J1" s="205"/>
      <c r="K1" s="205"/>
      <c r="L1" s="205"/>
      <c r="M1" s="205"/>
      <c r="N1" s="205"/>
      <c r="O1" s="205"/>
      <c r="P1" s="205"/>
      <c r="Q1" s="205"/>
      <c r="R1" s="205"/>
      <c r="S1" s="205"/>
      <c r="T1" s="205"/>
      <c r="U1" s="810">
        <f>'入力'!B16</f>
        <v>41608</v>
      </c>
      <c r="V1" s="810"/>
      <c r="W1" s="810"/>
      <c r="X1" s="810"/>
      <c r="Y1" s="810"/>
      <c r="Z1" s="810"/>
      <c r="AA1" s="810"/>
      <c r="AB1" s="810"/>
    </row>
    <row r="2" spans="1:33" ht="14.25">
      <c r="A2" s="205"/>
      <c r="B2" s="205"/>
      <c r="C2" s="205"/>
      <c r="D2" s="205"/>
      <c r="E2" s="205"/>
      <c r="F2" s="205"/>
      <c r="G2" s="205"/>
      <c r="H2" s="205"/>
      <c r="I2" s="205"/>
      <c r="J2" s="205"/>
      <c r="K2" s="205"/>
      <c r="L2" s="205"/>
      <c r="M2" s="205"/>
      <c r="N2" s="205"/>
      <c r="O2" s="205"/>
      <c r="P2" s="205"/>
      <c r="Q2" s="205"/>
      <c r="R2" s="205"/>
      <c r="S2" s="205"/>
      <c r="T2" s="205"/>
      <c r="U2" s="810"/>
      <c r="V2" s="810"/>
      <c r="W2" s="810"/>
      <c r="X2" s="810"/>
      <c r="Y2" s="810"/>
      <c r="Z2" s="810"/>
      <c r="AA2" s="810"/>
      <c r="AB2" s="810"/>
      <c r="AD2" s="497" t="s">
        <v>729</v>
      </c>
      <c r="AE2" s="497"/>
      <c r="AF2" s="497"/>
      <c r="AG2" s="497"/>
    </row>
    <row r="3" spans="1:28" ht="14.25">
      <c r="A3" s="205"/>
      <c r="B3" s="205"/>
      <c r="C3" s="205"/>
      <c r="D3" s="205"/>
      <c r="E3" s="205"/>
      <c r="F3" s="205"/>
      <c r="G3" s="205"/>
      <c r="H3" s="205"/>
      <c r="I3" s="205"/>
      <c r="J3" s="205"/>
      <c r="K3" s="205"/>
      <c r="L3" s="205"/>
      <c r="M3" s="205"/>
      <c r="N3" s="205"/>
      <c r="O3" s="205"/>
      <c r="P3" s="205"/>
      <c r="Q3" s="205"/>
      <c r="R3" s="205"/>
      <c r="S3" s="205"/>
      <c r="T3" s="205"/>
      <c r="U3" s="206"/>
      <c r="V3" s="206"/>
      <c r="W3" s="206"/>
      <c r="X3" s="206"/>
      <c r="Y3" s="206"/>
      <c r="Z3" s="206"/>
      <c r="AA3" s="206"/>
      <c r="AB3" s="206"/>
    </row>
    <row r="4" spans="1:28" ht="14.25">
      <c r="A4" s="205"/>
      <c r="B4" s="205"/>
      <c r="C4" s="205"/>
      <c r="D4" s="205"/>
      <c r="E4" s="205"/>
      <c r="F4" s="205"/>
      <c r="G4" s="205"/>
      <c r="H4" s="205"/>
      <c r="I4" s="205"/>
      <c r="J4" s="205"/>
      <c r="K4" s="205"/>
      <c r="L4" s="205"/>
      <c r="M4" s="205"/>
      <c r="N4" s="205"/>
      <c r="O4" s="205"/>
      <c r="P4" s="205"/>
      <c r="Q4" s="205"/>
      <c r="R4" s="205"/>
      <c r="S4" s="205"/>
      <c r="T4" s="205"/>
      <c r="U4" s="206"/>
      <c r="V4" s="206"/>
      <c r="W4" s="206"/>
      <c r="X4" s="206"/>
      <c r="Y4" s="206"/>
      <c r="Z4" s="206"/>
      <c r="AA4" s="206"/>
      <c r="AB4" s="206"/>
    </row>
    <row r="5" spans="1:28" ht="19.5" customHeight="1">
      <c r="A5" s="1281" t="str">
        <f>'入力'!B2</f>
        <v>仙台市立××小学校</v>
      </c>
      <c r="B5" s="811"/>
      <c r="C5" s="811"/>
      <c r="D5" s="811"/>
      <c r="E5" s="811"/>
      <c r="F5" s="811"/>
      <c r="G5" s="811"/>
      <c r="H5" s="811"/>
      <c r="I5" s="811"/>
      <c r="J5" s="811"/>
      <c r="K5" s="811"/>
      <c r="L5" s="205"/>
      <c r="M5" s="205"/>
      <c r="N5" s="205"/>
      <c r="O5" s="205"/>
      <c r="P5" s="205"/>
      <c r="Q5" s="205"/>
      <c r="R5" s="205"/>
      <c r="S5" s="205"/>
      <c r="T5" s="205"/>
      <c r="U5" s="205"/>
      <c r="V5" s="205"/>
      <c r="W5" s="205"/>
      <c r="X5" s="205"/>
      <c r="Y5" s="205"/>
      <c r="Z5" s="205"/>
      <c r="AA5" s="205"/>
      <c r="AB5" s="205"/>
    </row>
    <row r="6" spans="1:28" ht="19.5" customHeight="1">
      <c r="A6" s="205"/>
      <c r="B6" s="1282" t="str">
        <f>'入力'!B5</f>
        <v>△△　△△</v>
      </c>
      <c r="C6" s="1282"/>
      <c r="D6" s="1282"/>
      <c r="E6" s="1282"/>
      <c r="F6" s="1282"/>
      <c r="G6" s="1282"/>
      <c r="H6" s="1282"/>
      <c r="I6" s="1282"/>
      <c r="J6" s="1282"/>
      <c r="K6" s="1282"/>
      <c r="L6" s="813" t="s">
        <v>391</v>
      </c>
      <c r="M6" s="813"/>
      <c r="N6" s="205"/>
      <c r="O6" s="205"/>
      <c r="P6" s="205"/>
      <c r="Q6" s="205"/>
      <c r="R6" s="205"/>
      <c r="S6" s="205"/>
      <c r="T6" s="205"/>
      <c r="U6" s="205"/>
      <c r="V6" s="205"/>
      <c r="W6" s="205"/>
      <c r="X6" s="205"/>
      <c r="Y6" s="205"/>
      <c r="Z6" s="205"/>
      <c r="AA6" s="205"/>
      <c r="AB6" s="205"/>
    </row>
    <row r="7" spans="1:28" ht="19.5" customHeight="1">
      <c r="A7" s="205"/>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row>
    <row r="8" spans="1:28" ht="19.5" customHeight="1">
      <c r="A8" s="205"/>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row>
    <row r="9" spans="1:28" ht="19.5" customHeight="1">
      <c r="A9" s="205"/>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row>
    <row r="10" spans="1:28" ht="19.5" customHeight="1">
      <c r="A10" s="205"/>
      <c r="B10" s="205"/>
      <c r="C10" s="205"/>
      <c r="D10" s="205"/>
      <c r="E10" s="205"/>
      <c r="F10" s="205"/>
      <c r="G10" s="205"/>
      <c r="H10" s="205"/>
      <c r="I10" s="205"/>
      <c r="J10" s="205"/>
      <c r="K10" s="205"/>
      <c r="L10" s="205"/>
      <c r="M10" s="205"/>
      <c r="N10" s="205"/>
      <c r="O10" s="205"/>
      <c r="P10" s="205"/>
      <c r="Q10" s="205"/>
      <c r="R10" s="205"/>
      <c r="S10" s="205"/>
      <c r="T10" s="205"/>
      <c r="U10" s="1285" t="str">
        <f>'入力'!B11</f>
        <v>宮城太郎</v>
      </c>
      <c r="V10" s="1285"/>
      <c r="W10" s="1285"/>
      <c r="X10" s="1285"/>
      <c r="Y10" s="1285"/>
      <c r="Z10" s="264"/>
      <c r="AA10" s="205"/>
      <c r="AB10" s="205"/>
    </row>
    <row r="11" spans="1:28" ht="19.5" customHeight="1">
      <c r="A11" s="205"/>
      <c r="B11" s="205"/>
      <c r="C11" s="205"/>
      <c r="D11" s="205"/>
      <c r="E11" s="205"/>
      <c r="F11" s="205"/>
      <c r="G11" s="205"/>
      <c r="H11" s="205"/>
      <c r="I11" s="205"/>
      <c r="J11" s="205"/>
      <c r="K11" s="205"/>
      <c r="L11" s="205"/>
      <c r="M11" s="809" t="s">
        <v>242</v>
      </c>
      <c r="N11" s="809"/>
      <c r="O11" s="809" t="str">
        <f>'入力'!B10</f>
        <v>教諭</v>
      </c>
      <c r="P11" s="809"/>
      <c r="Q11" s="809"/>
      <c r="R11" s="808" t="s">
        <v>243</v>
      </c>
      <c r="S11" s="808"/>
      <c r="T11" s="264"/>
      <c r="U11" s="1285"/>
      <c r="V11" s="1285"/>
      <c r="W11" s="1285"/>
      <c r="X11" s="1285"/>
      <c r="Y11" s="1285"/>
      <c r="Z11" s="264"/>
      <c r="AA11" s="210" t="s">
        <v>214</v>
      </c>
      <c r="AB11" s="210"/>
    </row>
    <row r="12" spans="1:28" ht="3.75" customHeight="1">
      <c r="A12" s="205"/>
      <c r="B12" s="205"/>
      <c r="C12" s="205"/>
      <c r="D12" s="205"/>
      <c r="E12" s="205"/>
      <c r="F12" s="205"/>
      <c r="G12" s="205"/>
      <c r="H12" s="205"/>
      <c r="I12" s="205"/>
      <c r="J12" s="205"/>
      <c r="K12" s="210"/>
      <c r="L12" s="210"/>
      <c r="M12" s="211"/>
      <c r="N12" s="211"/>
      <c r="O12" s="211"/>
      <c r="P12" s="211"/>
      <c r="Q12" s="211"/>
      <c r="R12" s="240"/>
      <c r="S12" s="240"/>
      <c r="T12" s="240"/>
      <c r="U12" s="240"/>
      <c r="V12" s="240"/>
      <c r="W12" s="240"/>
      <c r="X12" s="211"/>
      <c r="Y12" s="211"/>
      <c r="Z12" s="211"/>
      <c r="AA12" s="211"/>
      <c r="AB12" s="211"/>
    </row>
    <row r="13" spans="1:28" ht="19.5" customHeight="1">
      <c r="A13" s="20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row>
    <row r="14" spans="1:28" ht="19.5" customHeight="1">
      <c r="A14" s="2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row>
    <row r="15" spans="1:28" ht="27.75" customHeight="1">
      <c r="A15" s="823" t="s">
        <v>513</v>
      </c>
      <c r="B15" s="823"/>
      <c r="C15" s="823"/>
      <c r="D15" s="823"/>
      <c r="E15" s="823"/>
      <c r="F15" s="823"/>
      <c r="G15" s="823"/>
      <c r="H15" s="823"/>
      <c r="I15" s="823"/>
      <c r="J15" s="823"/>
      <c r="K15" s="823"/>
      <c r="L15" s="823"/>
      <c r="M15" s="823"/>
      <c r="N15" s="823"/>
      <c r="O15" s="823"/>
      <c r="P15" s="823"/>
      <c r="Q15" s="823"/>
      <c r="R15" s="823"/>
      <c r="S15" s="823"/>
      <c r="T15" s="823"/>
      <c r="U15" s="823"/>
      <c r="V15" s="823"/>
      <c r="W15" s="823"/>
      <c r="X15" s="823"/>
      <c r="Y15" s="823"/>
      <c r="Z15" s="823"/>
      <c r="AA15" s="823"/>
      <c r="AB15" s="823"/>
    </row>
    <row r="16" spans="1:28" ht="19.5" customHeight="1">
      <c r="A16" s="205"/>
      <c r="B16" s="205"/>
      <c r="C16" s="205"/>
      <c r="D16" s="205"/>
      <c r="E16" s="205"/>
      <c r="F16" s="205"/>
      <c r="G16" s="205"/>
      <c r="H16" s="205"/>
      <c r="I16" s="205"/>
      <c r="J16" s="205"/>
      <c r="K16" s="205"/>
      <c r="L16" s="205"/>
      <c r="M16" s="205"/>
      <c r="N16" s="205"/>
      <c r="O16" s="205"/>
      <c r="P16" s="205"/>
      <c r="Q16" s="205"/>
      <c r="R16" s="808"/>
      <c r="S16" s="808"/>
      <c r="T16" s="205"/>
      <c r="U16" s="205"/>
      <c r="V16" s="205"/>
      <c r="W16" s="205"/>
      <c r="X16" s="205"/>
      <c r="Y16" s="205"/>
      <c r="Z16" s="205"/>
      <c r="AA16" s="205"/>
      <c r="AB16" s="205"/>
    </row>
    <row r="17" spans="1:28" ht="19.5" customHeight="1">
      <c r="A17" s="205"/>
      <c r="B17" s="205"/>
      <c r="C17" s="811" t="s">
        <v>514</v>
      </c>
      <c r="D17" s="811"/>
      <c r="E17" s="811"/>
      <c r="F17" s="811"/>
      <c r="G17" s="811"/>
      <c r="H17" s="811"/>
      <c r="I17" s="811"/>
      <c r="J17" s="811"/>
      <c r="K17" s="811"/>
      <c r="L17" s="811"/>
      <c r="M17" s="811"/>
      <c r="N17" s="811"/>
      <c r="O17" s="811"/>
      <c r="P17" s="811"/>
      <c r="Q17" s="811"/>
      <c r="R17" s="811"/>
      <c r="S17" s="811"/>
      <c r="T17" s="811"/>
      <c r="U17" s="811"/>
      <c r="V17" s="811"/>
      <c r="W17" s="811"/>
      <c r="X17" s="811"/>
      <c r="Y17" s="811"/>
      <c r="Z17" s="811"/>
      <c r="AA17" s="811"/>
      <c r="AB17" s="811"/>
    </row>
    <row r="18" spans="1:28" ht="19.5" customHeight="1">
      <c r="A18" s="205"/>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row>
    <row r="19" spans="1:28" ht="19.5" customHeight="1">
      <c r="A19" s="813" t="s">
        <v>349</v>
      </c>
      <c r="B19" s="813"/>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row>
    <row r="20" spans="1:28" ht="19.5" customHeight="1">
      <c r="A20" s="209"/>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row>
    <row r="21" spans="1:28" ht="19.5" customHeight="1">
      <c r="A21" s="241">
        <v>1</v>
      </c>
      <c r="B21" s="1287" t="s">
        <v>515</v>
      </c>
      <c r="C21" s="1287"/>
      <c r="D21" s="1287"/>
      <c r="E21" s="1287"/>
      <c r="F21" s="1287"/>
      <c r="G21" s="1287"/>
      <c r="H21" s="1287"/>
      <c r="I21" s="1287"/>
      <c r="J21" s="1287"/>
      <c r="K21" s="1287"/>
      <c r="L21" s="1287"/>
      <c r="M21" s="1287"/>
      <c r="N21" s="1287"/>
      <c r="O21" s="1287"/>
      <c r="P21" s="1287"/>
      <c r="Q21" s="1287"/>
      <c r="R21" s="1287"/>
      <c r="S21" s="1287"/>
      <c r="T21" s="1287"/>
      <c r="U21" s="1287"/>
      <c r="V21" s="1287"/>
      <c r="W21" s="1287"/>
      <c r="X21" s="1287"/>
      <c r="Y21" s="1287"/>
      <c r="Z21" s="1287"/>
      <c r="AA21" s="1287"/>
      <c r="AB21" s="1288"/>
    </row>
    <row r="22" spans="1:28" ht="19.5" customHeight="1">
      <c r="A22" s="1284">
        <v>2</v>
      </c>
      <c r="B22" s="1290" t="s">
        <v>504</v>
      </c>
      <c r="C22" s="1290"/>
      <c r="D22" s="1290"/>
      <c r="E22" s="1290"/>
      <c r="F22" s="1290"/>
      <c r="G22" s="1290"/>
      <c r="H22" s="1290"/>
      <c r="I22" s="1283" t="s">
        <v>516</v>
      </c>
      <c r="J22" s="1279"/>
      <c r="K22" s="1279"/>
      <c r="L22" s="1289">
        <f>'入力'!B24</f>
        <v>41634</v>
      </c>
      <c r="M22" s="1289"/>
      <c r="N22" s="1289"/>
      <c r="O22" s="1289"/>
      <c r="P22" s="1289"/>
      <c r="Q22" s="1289"/>
      <c r="R22" s="1289"/>
      <c r="S22" s="1289"/>
      <c r="T22" s="1289"/>
      <c r="U22" s="1289"/>
      <c r="V22" s="1289"/>
      <c r="W22" s="243"/>
      <c r="X22" s="243"/>
      <c r="Y22" s="243"/>
      <c r="Z22" s="243"/>
      <c r="AA22" s="243"/>
      <c r="AB22" s="244"/>
    </row>
    <row r="23" spans="1:28" ht="19.5" customHeight="1">
      <c r="A23" s="1284"/>
      <c r="B23" s="1290"/>
      <c r="C23" s="1290"/>
      <c r="D23" s="1290"/>
      <c r="E23" s="1290"/>
      <c r="F23" s="1290"/>
      <c r="G23" s="1290"/>
      <c r="H23" s="1290"/>
      <c r="I23" s="245"/>
      <c r="J23" s="246"/>
      <c r="K23" s="246"/>
      <c r="L23" s="247"/>
      <c r="M23" s="246"/>
      <c r="N23" s="246"/>
      <c r="O23" s="246"/>
      <c r="P23" s="246"/>
      <c r="Q23" s="246"/>
      <c r="R23" s="246"/>
      <c r="S23" s="246"/>
      <c r="T23" s="246"/>
      <c r="U23" s="246"/>
      <c r="V23" s="246"/>
      <c r="W23" s="1268" t="str">
        <f>'入力'!B28+1&amp;"日間"</f>
        <v>1日間</v>
      </c>
      <c r="X23" s="1268"/>
      <c r="Y23" s="1268"/>
      <c r="Z23" s="1268"/>
      <c r="AA23" s="1268"/>
      <c r="AB23" s="248"/>
    </row>
    <row r="24" spans="1:28" ht="19.5" customHeight="1">
      <c r="A24" s="1284"/>
      <c r="B24" s="1290"/>
      <c r="C24" s="1290"/>
      <c r="D24" s="1290"/>
      <c r="E24" s="1290"/>
      <c r="F24" s="1290"/>
      <c r="G24" s="1290"/>
      <c r="H24" s="1290"/>
      <c r="I24" s="1270" t="s">
        <v>517</v>
      </c>
      <c r="J24" s="1271"/>
      <c r="K24" s="1271"/>
      <c r="L24" s="1286">
        <f>'入力'!B26</f>
        <v>41634</v>
      </c>
      <c r="M24" s="1286"/>
      <c r="N24" s="1286"/>
      <c r="O24" s="1286"/>
      <c r="P24" s="1286"/>
      <c r="Q24" s="1286"/>
      <c r="R24" s="1286"/>
      <c r="S24" s="1286"/>
      <c r="T24" s="1286"/>
      <c r="U24" s="1286"/>
      <c r="V24" s="1286"/>
      <c r="W24" s="249"/>
      <c r="X24" s="249"/>
      <c r="Y24" s="249"/>
      <c r="Z24" s="249"/>
      <c r="AA24" s="249"/>
      <c r="AB24" s="250"/>
    </row>
    <row r="25" spans="1:29" ht="36" customHeight="1">
      <c r="A25" s="242">
        <v>3</v>
      </c>
      <c r="B25" s="1290" t="s">
        <v>518</v>
      </c>
      <c r="C25" s="1290"/>
      <c r="D25" s="1290"/>
      <c r="E25" s="1290"/>
      <c r="F25" s="1290"/>
      <c r="G25" s="1290"/>
      <c r="H25" s="1290"/>
      <c r="I25" s="1295"/>
      <c r="J25" s="1295"/>
      <c r="K25" s="1295"/>
      <c r="L25" s="1295"/>
      <c r="M25" s="1295"/>
      <c r="N25" s="1295"/>
      <c r="O25" s="1295"/>
      <c r="P25" s="1295"/>
      <c r="Q25" s="1295"/>
      <c r="R25" s="1295"/>
      <c r="S25" s="1295"/>
      <c r="T25" s="1295"/>
      <c r="U25" s="1295"/>
      <c r="V25" s="1295"/>
      <c r="W25" s="1295"/>
      <c r="X25" s="1295"/>
      <c r="Y25" s="1295"/>
      <c r="Z25" s="1295"/>
      <c r="AA25" s="1295"/>
      <c r="AB25" s="1296"/>
      <c r="AC25" s="174"/>
    </row>
    <row r="26" spans="1:28" ht="19.5" customHeight="1">
      <c r="A26" s="1284">
        <v>4</v>
      </c>
      <c r="B26" s="1290" t="s">
        <v>395</v>
      </c>
      <c r="C26" s="1290"/>
      <c r="D26" s="1290"/>
      <c r="E26" s="1290"/>
      <c r="F26" s="1290"/>
      <c r="G26" s="1290"/>
      <c r="H26" s="1290"/>
      <c r="I26" s="1283">
        <f>'入力'!B22</f>
        <v>0</v>
      </c>
      <c r="J26" s="1279"/>
      <c r="K26" s="1279"/>
      <c r="L26" s="1279"/>
      <c r="M26" s="1279"/>
      <c r="N26" s="1279"/>
      <c r="O26" s="1279"/>
      <c r="P26" s="1279"/>
      <c r="Q26" s="1279"/>
      <c r="R26" s="1279"/>
      <c r="S26" s="1279"/>
      <c r="T26" s="1279"/>
      <c r="U26" s="1279"/>
      <c r="V26" s="1279"/>
      <c r="W26" s="1279"/>
      <c r="X26" s="1279"/>
      <c r="Y26" s="1279"/>
      <c r="Z26" s="1279"/>
      <c r="AA26" s="1279"/>
      <c r="AB26" s="1280"/>
    </row>
    <row r="27" spans="1:28" ht="19.5" customHeight="1">
      <c r="A27" s="1284"/>
      <c r="B27" s="1290"/>
      <c r="C27" s="1290"/>
      <c r="D27" s="1290"/>
      <c r="E27" s="1290"/>
      <c r="F27" s="1290"/>
      <c r="G27" s="1290"/>
      <c r="H27" s="1290"/>
      <c r="I27" s="1267"/>
      <c r="J27" s="1268"/>
      <c r="K27" s="1268"/>
      <c r="L27" s="1268"/>
      <c r="M27" s="1268"/>
      <c r="N27" s="1268"/>
      <c r="O27" s="1268"/>
      <c r="P27" s="1268"/>
      <c r="Q27" s="1268"/>
      <c r="R27" s="1268"/>
      <c r="S27" s="1268"/>
      <c r="T27" s="1268"/>
      <c r="U27" s="1268"/>
      <c r="V27" s="1268"/>
      <c r="W27" s="1268"/>
      <c r="X27" s="1268"/>
      <c r="Y27" s="1268"/>
      <c r="Z27" s="1268"/>
      <c r="AA27" s="1268"/>
      <c r="AB27" s="1269"/>
    </row>
    <row r="28" spans="1:28" ht="19.5" customHeight="1">
      <c r="A28" s="1284"/>
      <c r="B28" s="1290"/>
      <c r="C28" s="1290"/>
      <c r="D28" s="1290"/>
      <c r="E28" s="1290"/>
      <c r="F28" s="1290"/>
      <c r="G28" s="1290"/>
      <c r="H28" s="1290"/>
      <c r="I28" s="1267">
        <f>'入力'!B23</f>
        <v>0</v>
      </c>
      <c r="J28" s="1268"/>
      <c r="K28" s="1268"/>
      <c r="L28" s="1268"/>
      <c r="M28" s="1268"/>
      <c r="N28" s="1268"/>
      <c r="O28" s="1268"/>
      <c r="P28" s="1268"/>
      <c r="Q28" s="1268"/>
      <c r="R28" s="1268"/>
      <c r="S28" s="1268"/>
      <c r="T28" s="1268"/>
      <c r="U28" s="1268"/>
      <c r="V28" s="1268"/>
      <c r="W28" s="1268"/>
      <c r="X28" s="1268"/>
      <c r="Y28" s="1268"/>
      <c r="Z28" s="1268"/>
      <c r="AA28" s="1268"/>
      <c r="AB28" s="1269"/>
    </row>
    <row r="29" spans="1:28" ht="19.5" customHeight="1">
      <c r="A29" s="1284"/>
      <c r="B29" s="1290"/>
      <c r="C29" s="1290"/>
      <c r="D29" s="1290"/>
      <c r="E29" s="1290"/>
      <c r="F29" s="1290"/>
      <c r="G29" s="1290"/>
      <c r="H29" s="1290"/>
      <c r="I29" s="1270"/>
      <c r="J29" s="1271"/>
      <c r="K29" s="1271"/>
      <c r="L29" s="1271"/>
      <c r="M29" s="1271"/>
      <c r="N29" s="1271"/>
      <c r="O29" s="1271"/>
      <c r="P29" s="1271"/>
      <c r="Q29" s="1271"/>
      <c r="R29" s="1271"/>
      <c r="S29" s="1271"/>
      <c r="T29" s="1271"/>
      <c r="U29" s="1271"/>
      <c r="V29" s="1271"/>
      <c r="W29" s="1271"/>
      <c r="X29" s="1271"/>
      <c r="Y29" s="1271"/>
      <c r="Z29" s="1271"/>
      <c r="AA29" s="1271"/>
      <c r="AB29" s="1272"/>
    </row>
    <row r="30" spans="1:28" ht="19.5" customHeight="1">
      <c r="A30" s="1284">
        <v>5</v>
      </c>
      <c r="B30" s="1290" t="s">
        <v>460</v>
      </c>
      <c r="C30" s="1290"/>
      <c r="D30" s="1290"/>
      <c r="E30" s="1290"/>
      <c r="F30" s="1290"/>
      <c r="G30" s="1290"/>
      <c r="H30" s="1290"/>
      <c r="I30" s="1291">
        <v>38929</v>
      </c>
      <c r="J30" s="1292"/>
      <c r="K30" s="1292"/>
      <c r="L30" s="1292"/>
      <c r="M30" s="1279" t="s">
        <v>750</v>
      </c>
      <c r="N30" s="1279"/>
      <c r="O30" s="1279"/>
      <c r="P30" s="1279"/>
      <c r="Q30" s="1279"/>
      <c r="R30" s="1279"/>
      <c r="S30" s="1279"/>
      <c r="T30" s="1279"/>
      <c r="U30" s="1279"/>
      <c r="V30" s="1279"/>
      <c r="W30" s="1279"/>
      <c r="X30" s="1279"/>
      <c r="Y30" s="1279"/>
      <c r="Z30" s="1279"/>
      <c r="AA30" s="1279"/>
      <c r="AB30" s="1280"/>
    </row>
    <row r="31" spans="1:28" ht="19.5" customHeight="1">
      <c r="A31" s="1284"/>
      <c r="B31" s="1290"/>
      <c r="C31" s="1290"/>
      <c r="D31" s="1290"/>
      <c r="E31" s="1290"/>
      <c r="F31" s="1290"/>
      <c r="G31" s="1290"/>
      <c r="H31" s="1290"/>
      <c r="I31" s="1273" t="s">
        <v>550</v>
      </c>
      <c r="J31" s="1274"/>
      <c r="K31" s="1274"/>
      <c r="L31" s="1274"/>
      <c r="M31" s="1268"/>
      <c r="N31" s="1268"/>
      <c r="O31" s="1268"/>
      <c r="P31" s="1268"/>
      <c r="Q31" s="1268"/>
      <c r="R31" s="1268"/>
      <c r="S31" s="1268"/>
      <c r="T31" s="1268"/>
      <c r="U31" s="1268"/>
      <c r="V31" s="1268"/>
      <c r="W31" s="1268"/>
      <c r="X31" s="1268"/>
      <c r="Y31" s="1268"/>
      <c r="Z31" s="1268"/>
      <c r="AA31" s="1268"/>
      <c r="AB31" s="1269"/>
    </row>
    <row r="32" spans="1:28" ht="19.5" customHeight="1">
      <c r="A32" s="1284"/>
      <c r="B32" s="1290"/>
      <c r="C32" s="1290"/>
      <c r="D32" s="1290"/>
      <c r="E32" s="1290"/>
      <c r="F32" s="1290"/>
      <c r="G32" s="1290"/>
      <c r="H32" s="1290"/>
      <c r="I32" s="1273">
        <v>38931</v>
      </c>
      <c r="J32" s="1274"/>
      <c r="K32" s="1274"/>
      <c r="L32" s="1274"/>
      <c r="M32" s="1268"/>
      <c r="N32" s="1268"/>
      <c r="O32" s="1268"/>
      <c r="P32" s="1268"/>
      <c r="Q32" s="1268"/>
      <c r="R32" s="1268"/>
      <c r="S32" s="1268"/>
      <c r="T32" s="1268"/>
      <c r="U32" s="1268"/>
      <c r="V32" s="1268"/>
      <c r="W32" s="1268"/>
      <c r="X32" s="1268"/>
      <c r="Y32" s="1268"/>
      <c r="Z32" s="1268"/>
      <c r="AA32" s="1268"/>
      <c r="AB32" s="1269"/>
    </row>
    <row r="33" spans="1:28" ht="19.5" customHeight="1">
      <c r="A33" s="1284"/>
      <c r="B33" s="1290"/>
      <c r="C33" s="1290"/>
      <c r="D33" s="1290"/>
      <c r="E33" s="1290"/>
      <c r="F33" s="1290"/>
      <c r="G33" s="1290"/>
      <c r="H33" s="1290"/>
      <c r="I33" s="1273"/>
      <c r="J33" s="1274"/>
      <c r="K33" s="1274"/>
      <c r="L33" s="1274"/>
      <c r="M33" s="1268"/>
      <c r="N33" s="1268"/>
      <c r="O33" s="1268"/>
      <c r="P33" s="1268"/>
      <c r="Q33" s="1268"/>
      <c r="R33" s="1268"/>
      <c r="S33" s="1268"/>
      <c r="T33" s="1268"/>
      <c r="U33" s="1268"/>
      <c r="V33" s="1268"/>
      <c r="W33" s="1268"/>
      <c r="X33" s="1268"/>
      <c r="Y33" s="1268"/>
      <c r="Z33" s="1268"/>
      <c r="AA33" s="1268"/>
      <c r="AB33" s="1269"/>
    </row>
    <row r="34" spans="1:28" ht="19.5" customHeight="1">
      <c r="A34" s="1284"/>
      <c r="B34" s="1290"/>
      <c r="C34" s="1290"/>
      <c r="D34" s="1290"/>
      <c r="E34" s="1290"/>
      <c r="F34" s="1290"/>
      <c r="G34" s="1290"/>
      <c r="H34" s="1290"/>
      <c r="I34" s="1273"/>
      <c r="J34" s="1274"/>
      <c r="K34" s="1274"/>
      <c r="L34" s="1274"/>
      <c r="M34" s="1268"/>
      <c r="N34" s="1268"/>
      <c r="O34" s="1268"/>
      <c r="P34" s="1268"/>
      <c r="Q34" s="1268"/>
      <c r="R34" s="1268"/>
      <c r="S34" s="1268"/>
      <c r="T34" s="1268"/>
      <c r="U34" s="1268"/>
      <c r="V34" s="1268"/>
      <c r="W34" s="1268"/>
      <c r="X34" s="1268"/>
      <c r="Y34" s="1268"/>
      <c r="Z34" s="1268"/>
      <c r="AA34" s="1268"/>
      <c r="AB34" s="1269"/>
    </row>
    <row r="35" spans="1:28" ht="19.5" customHeight="1">
      <c r="A35" s="1284"/>
      <c r="B35" s="1290"/>
      <c r="C35" s="1290"/>
      <c r="D35" s="1290"/>
      <c r="E35" s="1290"/>
      <c r="F35" s="1290"/>
      <c r="G35" s="1290"/>
      <c r="H35" s="1290"/>
      <c r="I35" s="1273"/>
      <c r="J35" s="1274"/>
      <c r="K35" s="1274"/>
      <c r="L35" s="1274"/>
      <c r="M35" s="1268"/>
      <c r="N35" s="1268"/>
      <c r="O35" s="1268"/>
      <c r="P35" s="1268"/>
      <c r="Q35" s="1268"/>
      <c r="R35" s="1268"/>
      <c r="S35" s="1268"/>
      <c r="T35" s="1268"/>
      <c r="U35" s="1268"/>
      <c r="V35" s="1268"/>
      <c r="W35" s="1268"/>
      <c r="X35" s="1268"/>
      <c r="Y35" s="1268"/>
      <c r="Z35" s="1268"/>
      <c r="AA35" s="1268"/>
      <c r="AB35" s="1269"/>
    </row>
    <row r="36" spans="1:28" ht="19.5" customHeight="1">
      <c r="A36" s="1284"/>
      <c r="B36" s="1290"/>
      <c r="C36" s="1290"/>
      <c r="D36" s="1290"/>
      <c r="E36" s="1290"/>
      <c r="F36" s="1290"/>
      <c r="G36" s="1290"/>
      <c r="H36" s="1290"/>
      <c r="I36" s="1273"/>
      <c r="J36" s="1274"/>
      <c r="K36" s="1274"/>
      <c r="L36" s="1274"/>
      <c r="M36" s="1268"/>
      <c r="N36" s="1268"/>
      <c r="O36" s="1268"/>
      <c r="P36" s="1268"/>
      <c r="Q36" s="1268"/>
      <c r="R36" s="1268"/>
      <c r="S36" s="1268"/>
      <c r="T36" s="1268"/>
      <c r="U36" s="1268"/>
      <c r="V36" s="1268"/>
      <c r="W36" s="1268"/>
      <c r="X36" s="1268"/>
      <c r="Y36" s="1268"/>
      <c r="Z36" s="1268"/>
      <c r="AA36" s="1268"/>
      <c r="AB36" s="1269"/>
    </row>
    <row r="37" spans="1:28" ht="19.5" customHeight="1">
      <c r="A37" s="1284"/>
      <c r="B37" s="1290"/>
      <c r="C37" s="1290"/>
      <c r="D37" s="1290"/>
      <c r="E37" s="1290"/>
      <c r="F37" s="1290"/>
      <c r="G37" s="1290"/>
      <c r="H37" s="1290"/>
      <c r="I37" s="1273"/>
      <c r="J37" s="1274"/>
      <c r="K37" s="1274"/>
      <c r="L37" s="1274"/>
      <c r="M37" s="1268"/>
      <c r="N37" s="1268"/>
      <c r="O37" s="1268"/>
      <c r="P37" s="1268"/>
      <c r="Q37" s="1268"/>
      <c r="R37" s="1268"/>
      <c r="S37" s="1268"/>
      <c r="T37" s="1268"/>
      <c r="U37" s="1268"/>
      <c r="V37" s="1268"/>
      <c r="W37" s="1268"/>
      <c r="X37" s="1268"/>
      <c r="Y37" s="1268"/>
      <c r="Z37" s="1268"/>
      <c r="AA37" s="1268"/>
      <c r="AB37" s="1269"/>
    </row>
    <row r="38" spans="1:28" ht="19.5" customHeight="1">
      <c r="A38" s="1284"/>
      <c r="B38" s="1290"/>
      <c r="C38" s="1290"/>
      <c r="D38" s="1290"/>
      <c r="E38" s="1290"/>
      <c r="F38" s="1290"/>
      <c r="G38" s="1290"/>
      <c r="H38" s="1290"/>
      <c r="I38" s="1273"/>
      <c r="J38" s="1274"/>
      <c r="K38" s="1274"/>
      <c r="L38" s="1274"/>
      <c r="M38" s="1268"/>
      <c r="N38" s="1268"/>
      <c r="O38" s="1268"/>
      <c r="P38" s="1268"/>
      <c r="Q38" s="1268"/>
      <c r="R38" s="1268"/>
      <c r="S38" s="1268"/>
      <c r="T38" s="1268"/>
      <c r="U38" s="1268"/>
      <c r="V38" s="1268"/>
      <c r="W38" s="1268"/>
      <c r="X38" s="1268"/>
      <c r="Y38" s="1268"/>
      <c r="Z38" s="1268"/>
      <c r="AA38" s="1268"/>
      <c r="AB38" s="1269"/>
    </row>
    <row r="39" spans="1:28" ht="19.5" customHeight="1">
      <c r="A39" s="1284"/>
      <c r="B39" s="1290"/>
      <c r="C39" s="1290"/>
      <c r="D39" s="1290"/>
      <c r="E39" s="1290"/>
      <c r="F39" s="1290"/>
      <c r="G39" s="1290"/>
      <c r="H39" s="1290"/>
      <c r="I39" s="1273"/>
      <c r="J39" s="1274"/>
      <c r="K39" s="1274"/>
      <c r="L39" s="1274"/>
      <c r="M39" s="1268"/>
      <c r="N39" s="1268"/>
      <c r="O39" s="1268"/>
      <c r="P39" s="1268"/>
      <c r="Q39" s="1268"/>
      <c r="R39" s="1268"/>
      <c r="S39" s="1268"/>
      <c r="T39" s="1268"/>
      <c r="U39" s="1268"/>
      <c r="V39" s="1268"/>
      <c r="W39" s="1268"/>
      <c r="X39" s="1268"/>
      <c r="Y39" s="1268"/>
      <c r="Z39" s="1268"/>
      <c r="AA39" s="1268"/>
      <c r="AB39" s="1269"/>
    </row>
    <row r="40" spans="1:28" ht="19.5" customHeight="1">
      <c r="A40" s="1284"/>
      <c r="B40" s="1290"/>
      <c r="C40" s="1290"/>
      <c r="D40" s="1290"/>
      <c r="E40" s="1290"/>
      <c r="F40" s="1290"/>
      <c r="G40" s="1290"/>
      <c r="H40" s="1290"/>
      <c r="I40" s="1273"/>
      <c r="J40" s="1274"/>
      <c r="K40" s="1274"/>
      <c r="L40" s="1274"/>
      <c r="M40" s="1268"/>
      <c r="N40" s="1268"/>
      <c r="O40" s="1268"/>
      <c r="P40" s="1268"/>
      <c r="Q40" s="1268"/>
      <c r="R40" s="1268"/>
      <c r="S40" s="1268"/>
      <c r="T40" s="1268"/>
      <c r="U40" s="1268"/>
      <c r="V40" s="1268"/>
      <c r="W40" s="1268"/>
      <c r="X40" s="1268"/>
      <c r="Y40" s="1268"/>
      <c r="Z40" s="1268"/>
      <c r="AA40" s="1268"/>
      <c r="AB40" s="1269"/>
    </row>
    <row r="41" spans="1:28" ht="19.5" customHeight="1">
      <c r="A41" s="1284"/>
      <c r="B41" s="1290"/>
      <c r="C41" s="1290"/>
      <c r="D41" s="1290"/>
      <c r="E41" s="1290"/>
      <c r="F41" s="1290"/>
      <c r="G41" s="1290"/>
      <c r="H41" s="1290"/>
      <c r="I41" s="1273"/>
      <c r="J41" s="1274"/>
      <c r="K41" s="1274"/>
      <c r="L41" s="1274"/>
      <c r="M41" s="1268"/>
      <c r="N41" s="1268"/>
      <c r="O41" s="1268"/>
      <c r="P41" s="1268"/>
      <c r="Q41" s="1268"/>
      <c r="R41" s="1268"/>
      <c r="S41" s="1268"/>
      <c r="T41" s="1268"/>
      <c r="U41" s="1268"/>
      <c r="V41" s="1268"/>
      <c r="W41" s="1268"/>
      <c r="X41" s="1268"/>
      <c r="Y41" s="1268"/>
      <c r="Z41" s="1268"/>
      <c r="AA41" s="1268"/>
      <c r="AB41" s="1269"/>
    </row>
    <row r="42" spans="1:28" ht="19.5" customHeight="1">
      <c r="A42" s="1284"/>
      <c r="B42" s="1290"/>
      <c r="C42" s="1290"/>
      <c r="D42" s="1290"/>
      <c r="E42" s="1290"/>
      <c r="F42" s="1290"/>
      <c r="G42" s="1290"/>
      <c r="H42" s="1290"/>
      <c r="I42" s="1273"/>
      <c r="J42" s="1274"/>
      <c r="K42" s="1274"/>
      <c r="L42" s="1274"/>
      <c r="M42" s="1268"/>
      <c r="N42" s="1268"/>
      <c r="O42" s="1268"/>
      <c r="P42" s="1268"/>
      <c r="Q42" s="1268"/>
      <c r="R42" s="1268"/>
      <c r="S42" s="1268"/>
      <c r="T42" s="1268"/>
      <c r="U42" s="1268"/>
      <c r="V42" s="1268"/>
      <c r="W42" s="1268"/>
      <c r="X42" s="1268"/>
      <c r="Y42" s="1268"/>
      <c r="Z42" s="1268"/>
      <c r="AA42" s="1268"/>
      <c r="AB42" s="1269"/>
    </row>
    <row r="43" spans="1:28" ht="19.5" customHeight="1">
      <c r="A43" s="1293"/>
      <c r="B43" s="1294"/>
      <c r="C43" s="1294"/>
      <c r="D43" s="1294"/>
      <c r="E43" s="1294"/>
      <c r="F43" s="1294"/>
      <c r="G43" s="1294"/>
      <c r="H43" s="1294"/>
      <c r="I43" s="1275"/>
      <c r="J43" s="1276"/>
      <c r="K43" s="1276"/>
      <c r="L43" s="1276"/>
      <c r="M43" s="1277"/>
      <c r="N43" s="1277"/>
      <c r="O43" s="1277"/>
      <c r="P43" s="1277"/>
      <c r="Q43" s="1277"/>
      <c r="R43" s="1277"/>
      <c r="S43" s="1277"/>
      <c r="T43" s="1277"/>
      <c r="U43" s="1277"/>
      <c r="V43" s="1277"/>
      <c r="W43" s="1277"/>
      <c r="X43" s="1277"/>
      <c r="Y43" s="1277"/>
      <c r="Z43" s="1277"/>
      <c r="AA43" s="1277"/>
      <c r="AB43" s="1278"/>
    </row>
    <row r="44" spans="1:28" ht="19.5" customHeight="1">
      <c r="A44" s="173"/>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row>
    <row r="45" spans="1:28" ht="19.5" customHeight="1">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row>
    <row r="46" spans="1:28" ht="19.5" customHeight="1">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row>
    <row r="47" spans="1:28" ht="19.5" customHeight="1">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row>
  </sheetData>
  <sheetProtection/>
  <mergeCells count="58">
    <mergeCell ref="A26:A29"/>
    <mergeCell ref="B26:H29"/>
    <mergeCell ref="B25:H25"/>
    <mergeCell ref="I30:L30"/>
    <mergeCell ref="A30:A43"/>
    <mergeCell ref="B30:H43"/>
    <mergeCell ref="I25:AB25"/>
    <mergeCell ref="I32:L32"/>
    <mergeCell ref="M32:AB32"/>
    <mergeCell ref="I33:L33"/>
    <mergeCell ref="B21:H21"/>
    <mergeCell ref="I21:AB21"/>
    <mergeCell ref="I22:K22"/>
    <mergeCell ref="L22:V22"/>
    <mergeCell ref="B22:H24"/>
    <mergeCell ref="W23:AA23"/>
    <mergeCell ref="A22:A24"/>
    <mergeCell ref="U10:Y11"/>
    <mergeCell ref="AD2:AG2"/>
    <mergeCell ref="L24:V24"/>
    <mergeCell ref="I24:K24"/>
    <mergeCell ref="R16:S16"/>
    <mergeCell ref="A19:AB19"/>
    <mergeCell ref="M11:N11"/>
    <mergeCell ref="A15:AB15"/>
    <mergeCell ref="C17:AB17"/>
    <mergeCell ref="U1:AB2"/>
    <mergeCell ref="M30:AB30"/>
    <mergeCell ref="I31:L31"/>
    <mergeCell ref="M31:AB31"/>
    <mergeCell ref="A5:K5"/>
    <mergeCell ref="B6:K6"/>
    <mergeCell ref="R11:S11"/>
    <mergeCell ref="O11:Q11"/>
    <mergeCell ref="L6:M6"/>
    <mergeCell ref="I26:AB27"/>
    <mergeCell ref="I37:L37"/>
    <mergeCell ref="M37:AB37"/>
    <mergeCell ref="I34:L34"/>
    <mergeCell ref="M34:AB34"/>
    <mergeCell ref="I35:L35"/>
    <mergeCell ref="M35:AB35"/>
    <mergeCell ref="I43:L43"/>
    <mergeCell ref="M43:AB43"/>
    <mergeCell ref="I40:L40"/>
    <mergeCell ref="M40:AB40"/>
    <mergeCell ref="I41:L41"/>
    <mergeCell ref="M41:AB41"/>
    <mergeCell ref="I28:AB29"/>
    <mergeCell ref="I42:L42"/>
    <mergeCell ref="M42:AB42"/>
    <mergeCell ref="I38:L38"/>
    <mergeCell ref="M38:AB38"/>
    <mergeCell ref="I39:L39"/>
    <mergeCell ref="M39:AB39"/>
    <mergeCell ref="I36:L36"/>
    <mergeCell ref="M36:AB36"/>
    <mergeCell ref="M33:AB33"/>
  </mergeCells>
  <hyperlinks>
    <hyperlink ref="AD2:AG2" location="はじめに!A1" display="「はじめに」シートに戻る"/>
  </hyperlinks>
  <printOptions horizontalCentered="1"/>
  <pageMargins left="0.5905511811023623" right="0.5905511811023623" top="0.5905511811023623" bottom="0.5905511811023623" header="0" footer="0"/>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2:Z55"/>
  <sheetViews>
    <sheetView showRowColHeaders="0" showZeros="0" showOutlineSymbols="0" zoomScalePageLayoutView="0" workbookViewId="0" topLeftCell="A1">
      <selection activeCell="W2" sqref="W2:Z2"/>
    </sheetView>
  </sheetViews>
  <sheetFormatPr defaultColWidth="9.00390625" defaultRowHeight="13.5"/>
  <cols>
    <col min="1" max="1" width="2.75390625" style="164" customWidth="1"/>
    <col min="2" max="21" width="4.125" style="164" customWidth="1"/>
    <col min="22" max="16384" width="9.00390625" style="164" customWidth="1"/>
  </cols>
  <sheetData>
    <row r="2" spans="2:26" ht="13.5">
      <c r="B2" s="165"/>
      <c r="C2" s="165"/>
      <c r="D2" s="165"/>
      <c r="E2" s="165"/>
      <c r="F2" s="165"/>
      <c r="G2" s="165"/>
      <c r="H2" s="165"/>
      <c r="I2" s="165"/>
      <c r="J2" s="165"/>
      <c r="K2" s="165"/>
      <c r="L2" s="165"/>
      <c r="M2" s="165"/>
      <c r="N2" s="165"/>
      <c r="O2" s="165"/>
      <c r="P2" s="1019" t="s">
        <v>61</v>
      </c>
      <c r="Q2" s="1019"/>
      <c r="R2" s="163" t="s">
        <v>421</v>
      </c>
      <c r="S2" s="1297">
        <f>'入力'!B3</f>
        <v>0</v>
      </c>
      <c r="T2" s="1297"/>
      <c r="U2" s="163" t="s">
        <v>342</v>
      </c>
      <c r="W2" s="497" t="s">
        <v>729</v>
      </c>
      <c r="X2" s="497"/>
      <c r="Y2" s="497"/>
      <c r="Z2" s="497"/>
    </row>
    <row r="3" spans="2:21" ht="13.5">
      <c r="B3" s="165"/>
      <c r="C3" s="165"/>
      <c r="D3" s="165"/>
      <c r="E3" s="165"/>
      <c r="F3" s="165"/>
      <c r="G3" s="165"/>
      <c r="H3" s="165"/>
      <c r="I3" s="165"/>
      <c r="J3" s="165"/>
      <c r="K3" s="165"/>
      <c r="L3" s="165"/>
      <c r="M3" s="165"/>
      <c r="N3" s="165"/>
      <c r="O3" s="265"/>
      <c r="P3" s="1298">
        <f>'入力'!B16</f>
        <v>41608</v>
      </c>
      <c r="Q3" s="1298"/>
      <c r="R3" s="1298"/>
      <c r="S3" s="1298"/>
      <c r="T3" s="1298"/>
      <c r="U3" s="1298"/>
    </row>
    <row r="4" spans="2:21" ht="13.5">
      <c r="B4" s="165"/>
      <c r="C4" s="165"/>
      <c r="D4" s="165"/>
      <c r="E4" s="165"/>
      <c r="F4" s="165"/>
      <c r="G4" s="165"/>
      <c r="H4" s="165"/>
      <c r="I4" s="165"/>
      <c r="J4" s="165"/>
      <c r="K4" s="165"/>
      <c r="L4" s="165"/>
      <c r="M4" s="165"/>
      <c r="N4" s="166"/>
      <c r="O4" s="166"/>
      <c r="P4" s="166"/>
      <c r="Q4" s="165"/>
      <c r="R4" s="165"/>
      <c r="S4" s="166"/>
      <c r="T4" s="166"/>
      <c r="U4" s="166"/>
    </row>
    <row r="5" spans="2:21" ht="13.5">
      <c r="B5" s="1300" t="str">
        <f>'入力'!B19</f>
        <v>仙台市教育センター</v>
      </c>
      <c r="C5" s="1300"/>
      <c r="D5" s="1300"/>
      <c r="E5" s="1300"/>
      <c r="F5" s="1300"/>
      <c r="G5" s="1300"/>
      <c r="H5" s="1300"/>
      <c r="I5" s="1300"/>
      <c r="J5" s="165"/>
      <c r="K5" s="165"/>
      <c r="L5" s="165"/>
      <c r="M5" s="165"/>
      <c r="N5" s="165"/>
      <c r="O5" s="165"/>
      <c r="P5" s="165"/>
      <c r="Q5" s="165"/>
      <c r="R5" s="165"/>
      <c r="S5" s="165"/>
      <c r="T5" s="165"/>
      <c r="U5" s="165"/>
    </row>
    <row r="6" spans="2:21" ht="13.5">
      <c r="B6" s="1299">
        <f>'入力'!B20</f>
        <v>0</v>
      </c>
      <c r="C6" s="1299"/>
      <c r="D6" s="1299">
        <f>'入力'!B18</f>
        <v>0</v>
      </c>
      <c r="E6" s="1299"/>
      <c r="F6" s="1299"/>
      <c r="G6" s="1299"/>
      <c r="H6" s="1299"/>
      <c r="I6" s="165" t="s">
        <v>391</v>
      </c>
      <c r="J6" s="165"/>
      <c r="K6" s="165"/>
      <c r="L6" s="165"/>
      <c r="M6" s="165"/>
      <c r="N6" s="165"/>
      <c r="O6" s="165"/>
      <c r="P6" s="165"/>
      <c r="Q6" s="165"/>
      <c r="R6" s="165"/>
      <c r="S6" s="165"/>
      <c r="T6" s="165"/>
      <c r="U6" s="165"/>
    </row>
    <row r="7" spans="2:21" ht="13.5">
      <c r="B7" s="167"/>
      <c r="C7" s="167"/>
      <c r="D7" s="167"/>
      <c r="E7" s="167"/>
      <c r="F7" s="167"/>
      <c r="G7" s="167"/>
      <c r="H7" s="167"/>
      <c r="I7" s="165"/>
      <c r="J7" s="165"/>
      <c r="K7" s="165"/>
      <c r="L7" s="165"/>
      <c r="M7" s="165"/>
      <c r="N7" s="165"/>
      <c r="O7" s="165"/>
      <c r="P7" s="165"/>
      <c r="Q7" s="165"/>
      <c r="R7" s="165"/>
      <c r="S7" s="165"/>
      <c r="T7" s="165"/>
      <c r="U7" s="165"/>
    </row>
    <row r="8" spans="2:21" ht="13.5">
      <c r="B8" s="167"/>
      <c r="C8" s="167"/>
      <c r="D8" s="167"/>
      <c r="E8" s="167"/>
      <c r="F8" s="167"/>
      <c r="G8" s="167"/>
      <c r="H8" s="167"/>
      <c r="I8" s="165"/>
      <c r="J8" s="165"/>
      <c r="K8" s="165"/>
      <c r="L8" s="165"/>
      <c r="M8" s="165"/>
      <c r="N8" s="165"/>
      <c r="O8" s="165"/>
      <c r="P8" s="165"/>
      <c r="Q8" s="165"/>
      <c r="R8" s="165"/>
      <c r="S8" s="165"/>
      <c r="T8" s="165"/>
      <c r="U8" s="165"/>
    </row>
    <row r="9" spans="2:21" ht="13.5">
      <c r="B9" s="165"/>
      <c r="C9" s="165"/>
      <c r="D9" s="165"/>
      <c r="E9" s="165"/>
      <c r="F9" s="165"/>
      <c r="G9" s="165"/>
      <c r="H9" s="165"/>
      <c r="I9" s="165"/>
      <c r="J9" s="165"/>
      <c r="K9" s="165"/>
      <c r="L9" s="165"/>
      <c r="M9" s="165"/>
      <c r="N9" s="165"/>
      <c r="O9" s="168" t="str">
        <f>'入力'!B2</f>
        <v>仙台市立××小学校</v>
      </c>
      <c r="P9" s="165"/>
      <c r="Q9" s="169"/>
      <c r="R9" s="169"/>
      <c r="S9" s="169"/>
      <c r="T9" s="169"/>
      <c r="U9" s="169"/>
    </row>
    <row r="10" spans="2:21" ht="13.5">
      <c r="B10" s="165"/>
      <c r="C10" s="165"/>
      <c r="D10" s="165"/>
      <c r="E10" s="165"/>
      <c r="F10" s="165"/>
      <c r="G10" s="165"/>
      <c r="H10" s="165"/>
      <c r="I10" s="165"/>
      <c r="J10" s="165"/>
      <c r="K10" s="165"/>
      <c r="L10" s="165"/>
      <c r="M10" s="165"/>
      <c r="N10" s="169"/>
      <c r="O10" s="165"/>
      <c r="P10" s="169" t="s">
        <v>346</v>
      </c>
      <c r="Q10" s="1301" t="str">
        <f>'入力'!B5</f>
        <v>△△　△△</v>
      </c>
      <c r="R10" s="1299"/>
      <c r="S10" s="1299"/>
      <c r="T10" s="1299"/>
      <c r="U10" s="1299"/>
    </row>
    <row r="11" spans="2:21" ht="13.5">
      <c r="B11" s="165"/>
      <c r="C11" s="165"/>
      <c r="D11" s="165"/>
      <c r="E11" s="165"/>
      <c r="F11" s="165"/>
      <c r="G11" s="165"/>
      <c r="H11" s="165"/>
      <c r="I11" s="165"/>
      <c r="J11" s="165"/>
      <c r="K11" s="165"/>
      <c r="L11" s="165"/>
      <c r="M11" s="165"/>
      <c r="N11" s="165"/>
      <c r="O11" s="165"/>
      <c r="P11" s="165"/>
      <c r="Q11" s="165"/>
      <c r="R11" s="165"/>
      <c r="S11" s="165"/>
      <c r="T11" s="165"/>
      <c r="U11" s="165"/>
    </row>
    <row r="12" spans="2:21" ht="13.5">
      <c r="B12" s="165"/>
      <c r="C12" s="165"/>
      <c r="D12" s="165"/>
      <c r="E12" s="165"/>
      <c r="F12" s="165"/>
      <c r="G12" s="165"/>
      <c r="H12" s="165"/>
      <c r="I12" s="165"/>
      <c r="J12" s="165"/>
      <c r="K12" s="165"/>
      <c r="L12" s="165"/>
      <c r="M12" s="165"/>
      <c r="N12" s="165"/>
      <c r="O12" s="165"/>
      <c r="P12" s="165"/>
      <c r="Q12" s="165"/>
      <c r="R12" s="165"/>
      <c r="S12" s="165"/>
      <c r="T12" s="165"/>
      <c r="U12" s="165"/>
    </row>
    <row r="13" spans="2:21" ht="13.5">
      <c r="B13" s="165"/>
      <c r="C13" s="165"/>
      <c r="D13" s="165"/>
      <c r="E13" s="165"/>
      <c r="F13" s="165"/>
      <c r="G13" s="165"/>
      <c r="H13" s="165"/>
      <c r="I13" s="165"/>
      <c r="J13" s="165"/>
      <c r="K13" s="165"/>
      <c r="L13" s="165"/>
      <c r="M13" s="165"/>
      <c r="N13" s="165"/>
      <c r="O13" s="165"/>
      <c r="P13" s="165"/>
      <c r="Q13" s="165"/>
      <c r="R13" s="165"/>
      <c r="S13" s="165"/>
      <c r="T13" s="165"/>
      <c r="U13" s="165"/>
    </row>
    <row r="14" spans="2:21" ht="13.5">
      <c r="B14" s="165"/>
      <c r="C14" s="165"/>
      <c r="D14" s="165"/>
      <c r="E14" s="165"/>
      <c r="F14" s="165"/>
      <c r="G14" s="165"/>
      <c r="H14" s="165"/>
      <c r="I14" s="165"/>
      <c r="J14" s="165"/>
      <c r="K14" s="165"/>
      <c r="L14" s="165"/>
      <c r="M14" s="165"/>
      <c r="N14" s="165"/>
      <c r="O14" s="165"/>
      <c r="P14" s="165"/>
      <c r="Q14" s="165"/>
      <c r="R14" s="165"/>
      <c r="S14" s="165"/>
      <c r="T14" s="165"/>
      <c r="U14" s="165"/>
    </row>
    <row r="15" spans="2:21" ht="13.5">
      <c r="B15" s="165"/>
      <c r="C15" s="165"/>
      <c r="D15" s="165"/>
      <c r="E15" s="165"/>
      <c r="F15" s="165"/>
      <c r="G15" s="165"/>
      <c r="H15" s="165"/>
      <c r="I15" s="165"/>
      <c r="J15" s="165"/>
      <c r="K15" s="165"/>
      <c r="L15" s="165"/>
      <c r="M15" s="165"/>
      <c r="N15" s="165"/>
      <c r="O15" s="165"/>
      <c r="P15" s="165"/>
      <c r="Q15" s="165"/>
      <c r="R15" s="165"/>
      <c r="S15" s="165"/>
      <c r="T15" s="165"/>
      <c r="U15" s="165"/>
    </row>
    <row r="16" spans="2:21" ht="13.5">
      <c r="B16" s="165"/>
      <c r="C16" s="165"/>
      <c r="D16" s="165"/>
      <c r="E16" s="165"/>
      <c r="F16" s="165"/>
      <c r="G16" s="165"/>
      <c r="H16" s="165"/>
      <c r="I16" s="165"/>
      <c r="J16" s="165"/>
      <c r="K16" s="165"/>
      <c r="L16" s="165"/>
      <c r="M16" s="165"/>
      <c r="N16" s="165"/>
      <c r="O16" s="165"/>
      <c r="P16" s="165"/>
      <c r="Q16" s="165"/>
      <c r="R16" s="165"/>
      <c r="S16" s="165"/>
      <c r="T16" s="165"/>
      <c r="U16" s="165"/>
    </row>
    <row r="17" spans="2:21" ht="13.5">
      <c r="B17" s="165"/>
      <c r="C17" s="165"/>
      <c r="D17" s="165"/>
      <c r="E17" s="165"/>
      <c r="F17" s="165"/>
      <c r="G17" s="165"/>
      <c r="H17" s="165"/>
      <c r="I17" s="165"/>
      <c r="J17" s="165"/>
      <c r="K17" s="165"/>
      <c r="L17" s="165"/>
      <c r="M17" s="165"/>
      <c r="N17" s="165"/>
      <c r="O17" s="165"/>
      <c r="P17" s="165"/>
      <c r="Q17" s="165"/>
      <c r="R17" s="165"/>
      <c r="S17" s="165"/>
      <c r="T17" s="165"/>
      <c r="U17" s="165"/>
    </row>
    <row r="18" spans="2:21" ht="17.25">
      <c r="B18" s="1303" t="str">
        <f>'入力'!B17&amp;"について(申請)"</f>
        <v>平成25年度　情報教育担当者研修会について(申請)</v>
      </c>
      <c r="C18" s="1303"/>
      <c r="D18" s="1303"/>
      <c r="E18" s="1303"/>
      <c r="F18" s="1303"/>
      <c r="G18" s="1303"/>
      <c r="H18" s="1303"/>
      <c r="I18" s="1303"/>
      <c r="J18" s="1303"/>
      <c r="K18" s="1303"/>
      <c r="L18" s="1303"/>
      <c r="M18" s="1303"/>
      <c r="N18" s="1303"/>
      <c r="O18" s="1303"/>
      <c r="P18" s="1303"/>
      <c r="Q18" s="1303"/>
      <c r="R18" s="1303"/>
      <c r="S18" s="1303"/>
      <c r="T18" s="1303"/>
      <c r="U18" s="1303"/>
    </row>
    <row r="19" spans="2:21" ht="13.5">
      <c r="B19" s="165"/>
      <c r="C19" s="165"/>
      <c r="D19" s="165"/>
      <c r="E19" s="165"/>
      <c r="F19" s="165"/>
      <c r="G19" s="165"/>
      <c r="H19" s="165"/>
      <c r="I19" s="165"/>
      <c r="J19" s="165"/>
      <c r="K19" s="165"/>
      <c r="L19" s="165"/>
      <c r="M19" s="165"/>
      <c r="N19" s="165"/>
      <c r="O19" s="165"/>
      <c r="P19" s="165"/>
      <c r="Q19" s="165"/>
      <c r="R19" s="165"/>
      <c r="S19" s="165"/>
      <c r="T19" s="165"/>
      <c r="U19" s="165"/>
    </row>
    <row r="20" spans="2:21" ht="13.5">
      <c r="B20" s="165"/>
      <c r="C20" s="1302" t="s">
        <v>733</v>
      </c>
      <c r="D20" s="1302"/>
      <c r="E20" s="1302"/>
      <c r="F20" s="1302"/>
      <c r="G20" s="1302"/>
      <c r="H20" s="1302"/>
      <c r="I20" s="1302"/>
      <c r="J20" s="1302"/>
      <c r="K20" s="1302"/>
      <c r="L20" s="1302"/>
      <c r="M20" s="1302"/>
      <c r="N20" s="1302"/>
      <c r="O20" s="1302"/>
      <c r="P20" s="1302"/>
      <c r="Q20" s="1302"/>
      <c r="R20" s="1302"/>
      <c r="S20" s="1302"/>
      <c r="T20" s="1302"/>
      <c r="U20" s="1302"/>
    </row>
    <row r="21" spans="2:21" ht="13.5">
      <c r="B21" s="165"/>
      <c r="C21" s="1302"/>
      <c r="D21" s="1302"/>
      <c r="E21" s="1302"/>
      <c r="F21" s="1302"/>
      <c r="G21" s="1302"/>
      <c r="H21" s="1302"/>
      <c r="I21" s="1302"/>
      <c r="J21" s="1302"/>
      <c r="K21" s="1302"/>
      <c r="L21" s="1302"/>
      <c r="M21" s="1302"/>
      <c r="N21" s="1302"/>
      <c r="O21" s="1302"/>
      <c r="P21" s="1302"/>
      <c r="Q21" s="1302"/>
      <c r="R21" s="1302"/>
      <c r="S21" s="1302"/>
      <c r="T21" s="1302"/>
      <c r="U21" s="1302"/>
    </row>
    <row r="22" spans="2:21" ht="13.5">
      <c r="B22" s="165"/>
      <c r="C22" s="1302"/>
      <c r="D22" s="1302"/>
      <c r="E22" s="1302"/>
      <c r="F22" s="1302"/>
      <c r="G22" s="1302"/>
      <c r="H22" s="1302"/>
      <c r="I22" s="1302"/>
      <c r="J22" s="1302"/>
      <c r="K22" s="1302"/>
      <c r="L22" s="1302"/>
      <c r="M22" s="1302"/>
      <c r="N22" s="1302"/>
      <c r="O22" s="1302"/>
      <c r="P22" s="1302"/>
      <c r="Q22" s="1302"/>
      <c r="R22" s="1302"/>
      <c r="S22" s="1302"/>
      <c r="T22" s="1302"/>
      <c r="U22" s="1302"/>
    </row>
    <row r="23" spans="2:21" ht="13.5">
      <c r="B23" s="165"/>
      <c r="C23" s="1302"/>
      <c r="D23" s="1302"/>
      <c r="E23" s="1302"/>
      <c r="F23" s="1302"/>
      <c r="G23" s="1302"/>
      <c r="H23" s="1302"/>
      <c r="I23" s="1302"/>
      <c r="J23" s="1302"/>
      <c r="K23" s="1302"/>
      <c r="L23" s="1302"/>
      <c r="M23" s="1302"/>
      <c r="N23" s="1302"/>
      <c r="O23" s="1302"/>
      <c r="P23" s="1302"/>
      <c r="Q23" s="1302"/>
      <c r="R23" s="1302"/>
      <c r="S23" s="1302"/>
      <c r="T23" s="1302"/>
      <c r="U23" s="1302"/>
    </row>
    <row r="24" spans="2:21" ht="13.5">
      <c r="B24" s="165"/>
      <c r="C24" s="165"/>
      <c r="D24" s="165"/>
      <c r="E24" s="165"/>
      <c r="F24" s="165"/>
      <c r="G24" s="165"/>
      <c r="H24" s="165"/>
      <c r="I24" s="165"/>
      <c r="J24" s="165"/>
      <c r="K24" s="165"/>
      <c r="L24" s="165"/>
      <c r="M24" s="165"/>
      <c r="N24" s="165"/>
      <c r="O24" s="165"/>
      <c r="P24" s="165"/>
      <c r="Q24" s="165"/>
      <c r="R24" s="165"/>
      <c r="S24" s="165"/>
      <c r="T24" s="165"/>
      <c r="U24" s="165"/>
    </row>
    <row r="25" spans="2:21" ht="13.5">
      <c r="B25" s="165"/>
      <c r="C25" s="165"/>
      <c r="D25" s="165"/>
      <c r="E25" s="165"/>
      <c r="F25" s="165"/>
      <c r="G25" s="165"/>
      <c r="H25" s="165"/>
      <c r="I25" s="165"/>
      <c r="J25" s="165"/>
      <c r="K25" s="165"/>
      <c r="L25" s="165"/>
      <c r="M25" s="165"/>
      <c r="N25" s="165"/>
      <c r="O25" s="165"/>
      <c r="P25" s="165"/>
      <c r="Q25" s="165"/>
      <c r="R25" s="165"/>
      <c r="S25" s="165"/>
      <c r="T25" s="165"/>
      <c r="U25" s="165"/>
    </row>
    <row r="26" spans="2:21" ht="13.5">
      <c r="B26" s="165"/>
      <c r="C26" s="165"/>
      <c r="D26" s="165"/>
      <c r="E26" s="165"/>
      <c r="F26" s="165"/>
      <c r="G26" s="165"/>
      <c r="H26" s="165"/>
      <c r="I26" s="165"/>
      <c r="J26" s="165"/>
      <c r="K26" s="165"/>
      <c r="L26" s="165"/>
      <c r="M26" s="165"/>
      <c r="N26" s="165"/>
      <c r="O26" s="165"/>
      <c r="P26" s="165"/>
      <c r="Q26" s="165"/>
      <c r="R26" s="165"/>
      <c r="S26" s="165"/>
      <c r="T26" s="165"/>
      <c r="U26" s="165"/>
    </row>
    <row r="27" spans="2:21" ht="13.5">
      <c r="B27" s="165"/>
      <c r="C27" s="165"/>
      <c r="D27" s="165"/>
      <c r="E27" s="165"/>
      <c r="F27" s="165"/>
      <c r="G27" s="165"/>
      <c r="H27" s="165"/>
      <c r="I27" s="165"/>
      <c r="J27" s="165"/>
      <c r="K27" s="165"/>
      <c r="L27" s="165"/>
      <c r="M27" s="165"/>
      <c r="N27" s="165"/>
      <c r="O27" s="165"/>
      <c r="P27" s="165"/>
      <c r="Q27" s="165"/>
      <c r="R27" s="165"/>
      <c r="S27" s="165"/>
      <c r="T27" s="165"/>
      <c r="U27" s="165"/>
    </row>
    <row r="28" spans="2:21" ht="13.5">
      <c r="B28" s="1299" t="s">
        <v>349</v>
      </c>
      <c r="C28" s="1299"/>
      <c r="D28" s="1299"/>
      <c r="E28" s="1299"/>
      <c r="F28" s="1299"/>
      <c r="G28" s="1299"/>
      <c r="H28" s="1299"/>
      <c r="I28" s="1299"/>
      <c r="J28" s="1299"/>
      <c r="K28" s="1299"/>
      <c r="L28" s="1299"/>
      <c r="M28" s="1299"/>
      <c r="N28" s="1299"/>
      <c r="O28" s="1299"/>
      <c r="P28" s="1299"/>
      <c r="Q28" s="1299"/>
      <c r="R28" s="1299"/>
      <c r="S28" s="1299"/>
      <c r="T28" s="1299"/>
      <c r="U28" s="1299"/>
    </row>
    <row r="29" spans="2:21" ht="13.5">
      <c r="B29" s="165"/>
      <c r="C29" s="165"/>
      <c r="D29" s="165"/>
      <c r="E29" s="165"/>
      <c r="F29" s="165"/>
      <c r="G29" s="165"/>
      <c r="H29" s="165"/>
      <c r="I29" s="165"/>
      <c r="J29" s="165"/>
      <c r="K29" s="165"/>
      <c r="L29" s="165"/>
      <c r="M29" s="165"/>
      <c r="N29" s="165"/>
      <c r="O29" s="165"/>
      <c r="P29" s="165"/>
      <c r="Q29" s="165"/>
      <c r="R29" s="165"/>
      <c r="S29" s="165"/>
      <c r="T29" s="165"/>
      <c r="U29" s="165"/>
    </row>
    <row r="30" spans="2:21" ht="13.5">
      <c r="B30" s="165"/>
      <c r="C30" s="165"/>
      <c r="D30" s="165"/>
      <c r="E30" s="165"/>
      <c r="F30" s="165"/>
      <c r="G30" s="165"/>
      <c r="H30" s="165"/>
      <c r="I30" s="165"/>
      <c r="J30" s="165"/>
      <c r="K30" s="165"/>
      <c r="L30" s="165"/>
      <c r="M30" s="165"/>
      <c r="N30" s="165"/>
      <c r="O30" s="165"/>
      <c r="P30" s="165"/>
      <c r="Q30" s="165"/>
      <c r="R30" s="165"/>
      <c r="S30" s="165"/>
      <c r="T30" s="165"/>
      <c r="U30" s="165"/>
    </row>
    <row r="31" spans="2:21" ht="13.5">
      <c r="B31" s="165"/>
      <c r="C31" s="165"/>
      <c r="D31" s="165"/>
      <c r="E31" s="165"/>
      <c r="F31" s="165"/>
      <c r="G31" s="165"/>
      <c r="H31" s="165"/>
      <c r="I31" s="165"/>
      <c r="J31" s="165"/>
      <c r="K31" s="165"/>
      <c r="L31" s="165"/>
      <c r="M31" s="165"/>
      <c r="N31" s="165"/>
      <c r="O31" s="165"/>
      <c r="P31" s="165"/>
      <c r="Q31" s="165"/>
      <c r="R31" s="165"/>
      <c r="S31" s="165"/>
      <c r="T31" s="165"/>
      <c r="U31" s="165"/>
    </row>
    <row r="32" spans="2:21" ht="13.5">
      <c r="B32" s="165"/>
      <c r="C32" s="165"/>
      <c r="D32" s="165"/>
      <c r="E32" s="165"/>
      <c r="F32" s="165"/>
      <c r="G32" s="165"/>
      <c r="H32" s="165"/>
      <c r="I32" s="165"/>
      <c r="J32" s="165"/>
      <c r="K32" s="165"/>
      <c r="L32" s="165"/>
      <c r="M32" s="165"/>
      <c r="N32" s="165"/>
      <c r="O32" s="165"/>
      <c r="P32" s="165"/>
      <c r="Q32" s="165"/>
      <c r="R32" s="165"/>
      <c r="S32" s="165"/>
      <c r="T32" s="165"/>
      <c r="U32" s="165"/>
    </row>
    <row r="33" spans="2:21" ht="14.25">
      <c r="B33" s="165"/>
      <c r="C33" s="165"/>
      <c r="D33" s="165">
        <v>1</v>
      </c>
      <c r="E33" s="165"/>
      <c r="F33" s="165" t="s">
        <v>734</v>
      </c>
      <c r="G33" s="165"/>
      <c r="H33" s="165"/>
      <c r="I33" s="1146">
        <f>'入力'!B24</f>
        <v>41634</v>
      </c>
      <c r="J33" s="1146"/>
      <c r="K33" s="1146"/>
      <c r="L33" s="1146"/>
      <c r="M33" s="1146"/>
      <c r="N33" s="1146"/>
      <c r="O33" s="1146"/>
      <c r="P33" s="1144">
        <f>I33</f>
        <v>41634</v>
      </c>
      <c r="Q33" s="1144"/>
      <c r="R33" s="215"/>
      <c r="S33" s="215"/>
      <c r="T33" s="215"/>
      <c r="U33" s="165"/>
    </row>
    <row r="34" spans="2:21" ht="13.5">
      <c r="B34" s="165"/>
      <c r="C34" s="165"/>
      <c r="D34" s="165"/>
      <c r="E34" s="165"/>
      <c r="F34" s="165"/>
      <c r="G34" s="165"/>
      <c r="H34" s="165"/>
      <c r="I34" s="1145">
        <f>'入力'!B25</f>
        <v>0.5833333333333334</v>
      </c>
      <c r="J34" s="1145"/>
      <c r="K34" s="1145"/>
      <c r="L34" s="1145"/>
      <c r="M34" s="1145"/>
      <c r="N34" s="1123" t="s">
        <v>450</v>
      </c>
      <c r="O34" s="1123"/>
      <c r="P34" s="1145">
        <f>'入力'!B27</f>
        <v>0.6979166666666666</v>
      </c>
      <c r="Q34" s="1145"/>
      <c r="R34" s="1145"/>
      <c r="S34" s="1145"/>
      <c r="T34" s="1145"/>
      <c r="U34" s="165"/>
    </row>
    <row r="35" spans="2:21" ht="13.5">
      <c r="B35" s="165"/>
      <c r="C35" s="165"/>
      <c r="D35" s="165"/>
      <c r="E35" s="165"/>
      <c r="F35" s="165"/>
      <c r="G35" s="165"/>
      <c r="H35" s="165"/>
      <c r="I35" s="165"/>
      <c r="J35" s="165"/>
      <c r="K35" s="165"/>
      <c r="L35" s="165"/>
      <c r="M35" s="165"/>
      <c r="N35" s="165"/>
      <c r="O35" s="165"/>
      <c r="P35" s="165"/>
      <c r="Q35" s="165"/>
      <c r="R35" s="165"/>
      <c r="S35" s="165"/>
      <c r="T35" s="165"/>
      <c r="U35" s="165"/>
    </row>
    <row r="36" spans="2:21" ht="13.5">
      <c r="B36" s="165"/>
      <c r="C36" s="165"/>
      <c r="D36" s="165"/>
      <c r="E36" s="165"/>
      <c r="F36" s="165"/>
      <c r="G36" s="165"/>
      <c r="H36" s="165"/>
      <c r="I36" s="165"/>
      <c r="J36" s="165"/>
      <c r="K36" s="165"/>
      <c r="L36" s="165"/>
      <c r="M36" s="165"/>
      <c r="N36" s="165"/>
      <c r="O36" s="165"/>
      <c r="P36" s="165"/>
      <c r="Q36" s="165"/>
      <c r="R36" s="165"/>
      <c r="S36" s="165"/>
      <c r="T36" s="165"/>
      <c r="U36" s="165"/>
    </row>
    <row r="37" spans="2:21" ht="13.5">
      <c r="B37" s="165"/>
      <c r="C37" s="165"/>
      <c r="D37" s="165">
        <v>2</v>
      </c>
      <c r="E37" s="165"/>
      <c r="F37" s="165" t="s">
        <v>735</v>
      </c>
      <c r="G37" s="165"/>
      <c r="H37" s="165"/>
      <c r="I37" s="165"/>
      <c r="J37" s="1302" t="s">
        <v>736</v>
      </c>
      <c r="K37" s="1302"/>
      <c r="L37" s="1302"/>
      <c r="M37" s="1302"/>
      <c r="N37" s="1302"/>
      <c r="O37" s="1302"/>
      <c r="P37" s="1302"/>
      <c r="Q37" s="1302"/>
      <c r="R37" s="1302"/>
      <c r="S37" s="1302"/>
      <c r="T37" s="1302"/>
      <c r="U37" s="1302"/>
    </row>
    <row r="38" spans="2:21" ht="13.5">
      <c r="B38" s="165"/>
      <c r="C38" s="165"/>
      <c r="D38" s="165"/>
      <c r="E38" s="165"/>
      <c r="F38" s="165"/>
      <c r="G38" s="165"/>
      <c r="H38" s="165"/>
      <c r="I38" s="165"/>
      <c r="J38" s="1302"/>
      <c r="K38" s="1302"/>
      <c r="L38" s="1302"/>
      <c r="M38" s="1302"/>
      <c r="N38" s="1302"/>
      <c r="O38" s="1302"/>
      <c r="P38" s="1302"/>
      <c r="Q38" s="1302"/>
      <c r="R38" s="1302"/>
      <c r="S38" s="1302"/>
      <c r="T38" s="1302"/>
      <c r="U38" s="1302"/>
    </row>
    <row r="39" spans="2:21" ht="13.5">
      <c r="B39" s="165"/>
      <c r="C39" s="165"/>
      <c r="D39" s="165"/>
      <c r="E39" s="165"/>
      <c r="F39" s="165"/>
      <c r="G39" s="165"/>
      <c r="H39" s="165"/>
      <c r="I39" s="165"/>
      <c r="J39" s="165"/>
      <c r="K39" s="165"/>
      <c r="L39" s="165"/>
      <c r="M39" s="165"/>
      <c r="N39" s="165"/>
      <c r="O39" s="165"/>
      <c r="P39" s="165"/>
      <c r="Q39" s="165"/>
      <c r="R39" s="165"/>
      <c r="S39" s="165"/>
      <c r="T39" s="165"/>
      <c r="U39" s="165"/>
    </row>
    <row r="40" spans="2:21" ht="13.5">
      <c r="B40" s="165"/>
      <c r="C40" s="165"/>
      <c r="D40" s="165">
        <v>3</v>
      </c>
      <c r="E40" s="165"/>
      <c r="F40" s="165" t="s">
        <v>737</v>
      </c>
      <c r="G40" s="165"/>
      <c r="H40" s="165"/>
      <c r="I40" s="165"/>
      <c r="J40" s="165" t="s">
        <v>738</v>
      </c>
      <c r="K40" s="165"/>
      <c r="L40" s="1299" t="str">
        <f>'入力'!B58&amp;"名"</f>
        <v>28名</v>
      </c>
      <c r="M40" s="1299"/>
      <c r="N40" s="165"/>
      <c r="O40" s="165"/>
      <c r="P40" s="165"/>
      <c r="Q40" s="165"/>
      <c r="R40" s="165"/>
      <c r="S40" s="165"/>
      <c r="T40" s="165"/>
      <c r="U40" s="165"/>
    </row>
    <row r="41" spans="2:21" ht="13.5">
      <c r="B41" s="165"/>
      <c r="C41" s="165"/>
      <c r="D41" s="165"/>
      <c r="E41" s="165"/>
      <c r="F41" s="165"/>
      <c r="G41" s="165"/>
      <c r="H41" s="165"/>
      <c r="I41" s="165"/>
      <c r="J41" s="165" t="s">
        <v>461</v>
      </c>
      <c r="K41" s="165"/>
      <c r="L41" s="1299" t="s">
        <v>739</v>
      </c>
      <c r="M41" s="1299"/>
      <c r="N41" s="165"/>
      <c r="O41" s="165"/>
      <c r="P41" s="165"/>
      <c r="Q41" s="165"/>
      <c r="R41" s="165"/>
      <c r="S41" s="165"/>
      <c r="T41" s="165"/>
      <c r="U41" s="165"/>
    </row>
    <row r="42" spans="2:21" ht="13.5">
      <c r="B42" s="165"/>
      <c r="C42" s="165"/>
      <c r="D42" s="165"/>
      <c r="E42" s="165"/>
      <c r="F42" s="165"/>
      <c r="G42" s="165"/>
      <c r="H42" s="165"/>
      <c r="I42" s="165"/>
      <c r="J42" s="165"/>
      <c r="K42" s="165"/>
      <c r="L42" s="165"/>
      <c r="M42" s="165"/>
      <c r="N42" s="165"/>
      <c r="O42" s="165"/>
      <c r="P42" s="165"/>
      <c r="Q42" s="165"/>
      <c r="R42" s="165"/>
      <c r="S42" s="165"/>
      <c r="T42" s="165"/>
      <c r="U42" s="165"/>
    </row>
    <row r="43" spans="2:21" ht="13.5">
      <c r="B43" s="165"/>
      <c r="C43" s="165"/>
      <c r="D43" s="165">
        <v>4</v>
      </c>
      <c r="E43" s="165"/>
      <c r="F43" s="165" t="s">
        <v>740</v>
      </c>
      <c r="G43" s="165"/>
      <c r="H43" s="165"/>
      <c r="I43" s="165"/>
      <c r="J43" s="1301" t="str">
        <f>'入力'!B2</f>
        <v>仙台市立××小学校</v>
      </c>
      <c r="K43" s="1299"/>
      <c r="L43" s="1299"/>
      <c r="M43" s="1299"/>
      <c r="N43" s="1299"/>
      <c r="O43" s="1299" t="str">
        <f>'入力'!B56&amp;"学年主任"</f>
        <v>3学年主任</v>
      </c>
      <c r="P43" s="1299"/>
      <c r="Q43" s="1299"/>
      <c r="R43" s="1299" t="str">
        <f>'入力'!B11</f>
        <v>宮城太郎</v>
      </c>
      <c r="S43" s="1299"/>
      <c r="T43" s="1299"/>
      <c r="U43" s="1299"/>
    </row>
    <row r="44" spans="2:21" ht="13.5">
      <c r="B44" s="165"/>
      <c r="C44" s="165"/>
      <c r="D44" s="165"/>
      <c r="E44" s="165"/>
      <c r="F44" s="165"/>
      <c r="G44" s="165"/>
      <c r="H44" s="165"/>
      <c r="I44" s="165"/>
      <c r="J44" s="165"/>
      <c r="K44" s="165"/>
      <c r="L44" s="165"/>
      <c r="M44" s="165"/>
      <c r="N44" s="165"/>
      <c r="O44" s="165"/>
      <c r="P44" s="165"/>
      <c r="Q44" s="165"/>
      <c r="R44" s="165"/>
      <c r="S44" s="165"/>
      <c r="T44" s="165"/>
      <c r="U44" s="165"/>
    </row>
    <row r="45" spans="2:21" ht="13.5">
      <c r="B45" s="165"/>
      <c r="C45" s="165"/>
      <c r="D45" s="165">
        <v>5</v>
      </c>
      <c r="E45" s="165"/>
      <c r="F45" s="165" t="s">
        <v>395</v>
      </c>
      <c r="G45" s="165"/>
      <c r="H45" s="165"/>
      <c r="I45" s="165"/>
      <c r="J45" s="1301" t="str">
        <f>J43</f>
        <v>仙台市立××小学校</v>
      </c>
      <c r="K45" s="1299"/>
      <c r="L45" s="1299"/>
      <c r="M45" s="1299"/>
      <c r="N45" s="1299"/>
      <c r="O45" s="165"/>
      <c r="P45" s="165"/>
      <c r="Q45" s="165"/>
      <c r="R45" s="165"/>
      <c r="S45" s="165"/>
      <c r="T45" s="165"/>
      <c r="U45" s="165"/>
    </row>
    <row r="46" spans="2:21" ht="13.5">
      <c r="B46" s="165"/>
      <c r="C46" s="165"/>
      <c r="D46" s="165"/>
      <c r="E46" s="165"/>
      <c r="F46" s="165"/>
      <c r="G46" s="165"/>
      <c r="H46" s="165"/>
      <c r="I46" s="165"/>
      <c r="J46" s="165"/>
      <c r="K46" s="165" t="s">
        <v>414</v>
      </c>
      <c r="L46" s="165"/>
      <c r="M46" s="1299" t="str">
        <f>'入力'!B6</f>
        <v>仙台市泉区○○○1-1-1</v>
      </c>
      <c r="N46" s="1299"/>
      <c r="O46" s="1299"/>
      <c r="P46" s="1299"/>
      <c r="Q46" s="1299"/>
      <c r="R46" s="1299"/>
      <c r="S46" s="1299"/>
      <c r="T46" s="1299"/>
      <c r="U46" s="1299"/>
    </row>
    <row r="47" spans="2:21" ht="13.5">
      <c r="B47" s="165"/>
      <c r="C47" s="165"/>
      <c r="D47" s="165"/>
      <c r="E47" s="165"/>
      <c r="F47" s="165"/>
      <c r="G47" s="165"/>
      <c r="H47" s="165"/>
      <c r="I47" s="165"/>
      <c r="J47" s="165"/>
      <c r="K47" s="165" t="s">
        <v>415</v>
      </c>
      <c r="L47" s="165"/>
      <c r="M47" s="165"/>
      <c r="N47" s="1299" t="str">
        <f>'入力'!B7</f>
        <v>022-000-0000</v>
      </c>
      <c r="O47" s="1299"/>
      <c r="P47" s="1299"/>
      <c r="Q47" s="1299"/>
      <c r="R47" s="1299"/>
      <c r="S47" s="165"/>
      <c r="T47" s="165"/>
      <c r="U47" s="165"/>
    </row>
    <row r="48" spans="2:21" ht="13.5">
      <c r="B48" s="165"/>
      <c r="C48" s="165"/>
      <c r="D48" s="165"/>
      <c r="E48" s="165"/>
      <c r="F48" s="165"/>
      <c r="G48" s="165"/>
      <c r="H48" s="165"/>
      <c r="I48" s="165"/>
      <c r="J48" s="165"/>
      <c r="K48" s="165" t="s">
        <v>416</v>
      </c>
      <c r="L48" s="165"/>
      <c r="M48" s="165"/>
      <c r="N48" s="1299" t="str">
        <f>'入力'!B8</f>
        <v>022-111-1111</v>
      </c>
      <c r="O48" s="1299"/>
      <c r="P48" s="1299"/>
      <c r="Q48" s="1299"/>
      <c r="R48" s="1299"/>
      <c r="S48" s="165"/>
      <c r="T48" s="165"/>
      <c r="U48" s="165"/>
    </row>
    <row r="49" spans="2:21" ht="13.5">
      <c r="B49" s="165"/>
      <c r="C49" s="165"/>
      <c r="D49" s="165"/>
      <c r="E49" s="165"/>
      <c r="F49" s="165"/>
      <c r="G49" s="165"/>
      <c r="H49" s="165"/>
      <c r="I49" s="165"/>
      <c r="J49" s="165"/>
      <c r="K49" s="165"/>
      <c r="L49" s="165"/>
      <c r="M49" s="165"/>
      <c r="N49" s="165"/>
      <c r="O49" s="165"/>
      <c r="P49" s="165"/>
      <c r="Q49" s="165"/>
      <c r="R49" s="165"/>
      <c r="S49" s="165"/>
      <c r="T49" s="165"/>
      <c r="U49" s="165"/>
    </row>
    <row r="50" spans="2:21" ht="13.5">
      <c r="B50" s="165"/>
      <c r="C50" s="165"/>
      <c r="D50" s="165"/>
      <c r="E50" s="165"/>
      <c r="F50" s="165"/>
      <c r="G50" s="165"/>
      <c r="H50" s="165"/>
      <c r="I50" s="165"/>
      <c r="J50" s="165"/>
      <c r="K50" s="165"/>
      <c r="L50" s="165"/>
      <c r="M50" s="165"/>
      <c r="N50" s="165"/>
      <c r="O50" s="165"/>
      <c r="P50" s="165"/>
      <c r="Q50" s="165"/>
      <c r="R50" s="165"/>
      <c r="S50" s="165"/>
      <c r="T50" s="165"/>
      <c r="U50" s="165"/>
    </row>
    <row r="51" spans="2:21" ht="13.5">
      <c r="B51" s="165"/>
      <c r="C51" s="165"/>
      <c r="D51" s="165"/>
      <c r="E51" s="165"/>
      <c r="F51" s="165"/>
      <c r="G51" s="165"/>
      <c r="H51" s="165"/>
      <c r="I51" s="165"/>
      <c r="J51" s="165"/>
      <c r="K51" s="165"/>
      <c r="L51" s="165"/>
      <c r="M51" s="165"/>
      <c r="N51" s="165"/>
      <c r="O51" s="165"/>
      <c r="P51" s="165"/>
      <c r="Q51" s="165"/>
      <c r="R51" s="165"/>
      <c r="S51" s="165"/>
      <c r="T51" s="165"/>
      <c r="U51" s="165"/>
    </row>
    <row r="52" spans="2:21" ht="13.5">
      <c r="B52" s="165"/>
      <c r="C52" s="165"/>
      <c r="D52" s="165"/>
      <c r="E52" s="165"/>
      <c r="F52" s="165"/>
      <c r="G52" s="165"/>
      <c r="H52" s="165"/>
      <c r="I52" s="165"/>
      <c r="J52" s="165"/>
      <c r="K52" s="165"/>
      <c r="L52" s="165"/>
      <c r="M52" s="165"/>
      <c r="N52" s="165"/>
      <c r="O52" s="165"/>
      <c r="P52" s="165"/>
      <c r="Q52" s="165"/>
      <c r="R52" s="165"/>
      <c r="S52" s="165"/>
      <c r="T52" s="165"/>
      <c r="U52" s="165"/>
    </row>
    <row r="53" spans="2:21" ht="13.5">
      <c r="B53" s="165"/>
      <c r="C53" s="165"/>
      <c r="D53" s="165"/>
      <c r="E53" s="165"/>
      <c r="F53" s="165"/>
      <c r="G53" s="165"/>
      <c r="H53" s="165"/>
      <c r="I53" s="165"/>
      <c r="J53" s="165"/>
      <c r="K53" s="165"/>
      <c r="L53" s="165"/>
      <c r="M53" s="165"/>
      <c r="N53" s="165"/>
      <c r="O53" s="165"/>
      <c r="P53" s="165"/>
      <c r="Q53" s="165"/>
      <c r="R53" s="165"/>
      <c r="S53" s="165"/>
      <c r="T53" s="165"/>
      <c r="U53" s="165"/>
    </row>
    <row r="54" spans="2:21" ht="13.5">
      <c r="B54" s="165"/>
      <c r="C54" s="165"/>
      <c r="D54" s="165"/>
      <c r="E54" s="165"/>
      <c r="F54" s="165"/>
      <c r="G54" s="165"/>
      <c r="H54" s="165"/>
      <c r="I54" s="165"/>
      <c r="J54" s="165"/>
      <c r="K54" s="165"/>
      <c r="L54" s="165"/>
      <c r="M54" s="165"/>
      <c r="N54" s="165"/>
      <c r="O54" s="165"/>
      <c r="P54" s="165"/>
      <c r="Q54" s="165"/>
      <c r="R54" s="165"/>
      <c r="S54" s="165"/>
      <c r="T54" s="165"/>
      <c r="U54" s="165"/>
    </row>
    <row r="55" spans="2:21" ht="13.5">
      <c r="B55" s="165"/>
      <c r="C55" s="165"/>
      <c r="D55" s="165"/>
      <c r="E55" s="165"/>
      <c r="F55" s="165"/>
      <c r="G55" s="165"/>
      <c r="H55" s="165"/>
      <c r="I55" s="165"/>
      <c r="J55" s="165"/>
      <c r="K55" s="165"/>
      <c r="L55" s="165"/>
      <c r="M55" s="165"/>
      <c r="N55" s="165"/>
      <c r="O55" s="165"/>
      <c r="P55" s="165"/>
      <c r="Q55" s="165"/>
      <c r="R55" s="165"/>
      <c r="S55" s="165"/>
      <c r="T55" s="165"/>
      <c r="U55" s="165"/>
    </row>
  </sheetData>
  <sheetProtection/>
  <mergeCells count="27">
    <mergeCell ref="N34:O34"/>
    <mergeCell ref="P34:T34"/>
    <mergeCell ref="J37:U38"/>
    <mergeCell ref="N48:R48"/>
    <mergeCell ref="J43:N43"/>
    <mergeCell ref="R43:U43"/>
    <mergeCell ref="O43:Q43"/>
    <mergeCell ref="J45:N45"/>
    <mergeCell ref="M46:U46"/>
    <mergeCell ref="N47:R47"/>
    <mergeCell ref="L40:M40"/>
    <mergeCell ref="L41:M41"/>
    <mergeCell ref="B28:U28"/>
    <mergeCell ref="Q10:U10"/>
    <mergeCell ref="C22:U23"/>
    <mergeCell ref="C20:U21"/>
    <mergeCell ref="B18:U18"/>
    <mergeCell ref="I33:O33"/>
    <mergeCell ref="P33:Q33"/>
    <mergeCell ref="I34:M34"/>
    <mergeCell ref="W2:Z2"/>
    <mergeCell ref="S2:T2"/>
    <mergeCell ref="P3:U3"/>
    <mergeCell ref="B6:C6"/>
    <mergeCell ref="D6:H6"/>
    <mergeCell ref="B5:I5"/>
    <mergeCell ref="P2:Q2"/>
  </mergeCells>
  <hyperlinks>
    <hyperlink ref="W2:Z2" location="はじめに!A1" display="「はじめに」シートに戻る"/>
  </hyperlinks>
  <printOptions/>
  <pageMargins left="0.787" right="0.787" top="0.984" bottom="0.984"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H39"/>
  <sheetViews>
    <sheetView showRowColHeaders="0" showOutlineSymbols="0" zoomScale="85" zoomScaleNormal="85" zoomScalePageLayoutView="0" workbookViewId="0" topLeftCell="A1">
      <selection activeCell="R5" sqref="R5:X5"/>
    </sheetView>
  </sheetViews>
  <sheetFormatPr defaultColWidth="9.00390625" defaultRowHeight="13.5"/>
  <cols>
    <col min="1" max="30" width="3.125" style="34" customWidth="1"/>
    <col min="31" max="16384" width="9.00390625" style="34" customWidth="1"/>
  </cols>
  <sheetData>
    <row r="1" spans="1:27" ht="19.5" customHeight="1">
      <c r="A1" s="35"/>
      <c r="B1" s="35"/>
      <c r="C1" s="35"/>
      <c r="D1" s="35"/>
      <c r="E1" s="35"/>
      <c r="F1" s="35"/>
      <c r="G1" s="35"/>
      <c r="H1" s="35"/>
      <c r="I1" s="35"/>
      <c r="J1" s="35"/>
      <c r="K1" s="35"/>
      <c r="L1" s="1304" t="s">
        <v>346</v>
      </c>
      <c r="M1" s="1133"/>
      <c r="N1" s="1134"/>
      <c r="O1" s="1135"/>
      <c r="P1" s="1304" t="s">
        <v>444</v>
      </c>
      <c r="Q1" s="1133"/>
      <c r="R1" s="1134"/>
      <c r="S1" s="1135"/>
      <c r="T1" s="1304" t="s">
        <v>445</v>
      </c>
      <c r="U1" s="1133"/>
      <c r="V1" s="1134"/>
      <c r="W1" s="1135"/>
      <c r="X1" s="1304" t="s">
        <v>491</v>
      </c>
      <c r="Y1" s="1133"/>
      <c r="Z1" s="1134"/>
      <c r="AA1" s="1135"/>
    </row>
    <row r="2" spans="1:27" ht="19.5" customHeight="1">
      <c r="A2" s="35"/>
      <c r="B2" s="35"/>
      <c r="C2" s="35"/>
      <c r="D2" s="35"/>
      <c r="E2" s="35"/>
      <c r="F2" s="35"/>
      <c r="G2" s="35"/>
      <c r="H2" s="35"/>
      <c r="I2" s="35"/>
      <c r="J2" s="35"/>
      <c r="K2" s="35"/>
      <c r="L2" s="1305"/>
      <c r="M2" s="1136"/>
      <c r="N2" s="1129"/>
      <c r="O2" s="1137"/>
      <c r="P2" s="1305"/>
      <c r="Q2" s="1136"/>
      <c r="R2" s="1129"/>
      <c r="S2" s="1137"/>
      <c r="T2" s="1305"/>
      <c r="U2" s="1136"/>
      <c r="V2" s="1129"/>
      <c r="W2" s="1137"/>
      <c r="X2" s="1305"/>
      <c r="Y2" s="1136"/>
      <c r="Z2" s="1129"/>
      <c r="AA2" s="1137"/>
    </row>
    <row r="3" spans="1:27" ht="19.5" customHeight="1">
      <c r="A3" s="35"/>
      <c r="B3" s="35"/>
      <c r="C3" s="35"/>
      <c r="D3" s="35"/>
      <c r="E3" s="35"/>
      <c r="F3" s="35"/>
      <c r="G3" s="35"/>
      <c r="H3" s="35"/>
      <c r="I3" s="35"/>
      <c r="J3" s="35"/>
      <c r="K3" s="35"/>
      <c r="L3" s="1306"/>
      <c r="M3" s="1138"/>
      <c r="N3" s="1130"/>
      <c r="O3" s="1139"/>
      <c r="P3" s="1306"/>
      <c r="Q3" s="1138"/>
      <c r="R3" s="1130"/>
      <c r="S3" s="1139"/>
      <c r="T3" s="1306"/>
      <c r="U3" s="1138"/>
      <c r="V3" s="1130"/>
      <c r="W3" s="1139"/>
      <c r="X3" s="1306"/>
      <c r="Y3" s="1138"/>
      <c r="Z3" s="1130"/>
      <c r="AA3" s="1139"/>
    </row>
    <row r="4" spans="1:27" ht="19.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row>
    <row r="5" spans="1:27" ht="19.5" customHeight="1">
      <c r="A5" s="35"/>
      <c r="B5" s="35"/>
      <c r="C5" s="35"/>
      <c r="D5" s="35"/>
      <c r="E5" s="35"/>
      <c r="F5" s="35"/>
      <c r="G5" s="35"/>
      <c r="H5" s="35"/>
      <c r="I5" s="35"/>
      <c r="J5" s="35"/>
      <c r="K5" s="35"/>
      <c r="L5" s="35"/>
      <c r="M5" s="35"/>
      <c r="N5" s="35"/>
      <c r="O5" s="35"/>
      <c r="P5" s="35"/>
      <c r="Q5" s="35"/>
      <c r="R5" s="1354">
        <f ca="1">TODAY()</f>
        <v>41653</v>
      </c>
      <c r="S5" s="1354"/>
      <c r="T5" s="1354"/>
      <c r="U5" s="1354"/>
      <c r="V5" s="1354"/>
      <c r="W5" s="1354"/>
      <c r="X5" s="1354"/>
      <c r="Y5" s="1355">
        <f>R5</f>
        <v>41653</v>
      </c>
      <c r="Z5" s="1355"/>
      <c r="AA5" s="1355"/>
    </row>
    <row r="6" spans="1:27" ht="19.5" customHeight="1">
      <c r="A6" s="35"/>
      <c r="B6" s="35"/>
      <c r="C6" s="35"/>
      <c r="D6" s="35"/>
      <c r="E6" s="35"/>
      <c r="F6" s="35"/>
      <c r="G6" s="35"/>
      <c r="H6" s="35"/>
      <c r="I6" s="35"/>
      <c r="J6" s="35"/>
      <c r="K6" s="35"/>
      <c r="L6" s="35"/>
      <c r="M6" s="35"/>
      <c r="N6" s="35">
        <f>'入力'!B56</f>
        <v>3</v>
      </c>
      <c r="O6" s="35" t="s">
        <v>329</v>
      </c>
      <c r="P6" s="35">
        <f>'入力'!B57</f>
        <v>2</v>
      </c>
      <c r="Q6" s="35" t="s">
        <v>452</v>
      </c>
      <c r="R6" s="1123" t="s">
        <v>490</v>
      </c>
      <c r="S6" s="1123"/>
      <c r="T6" s="1330" t="str">
        <f>'入力'!B11</f>
        <v>宮城太郎</v>
      </c>
      <c r="U6" s="1330"/>
      <c r="V6" s="1330"/>
      <c r="W6" s="1330"/>
      <c r="X6" s="1330"/>
      <c r="Y6" s="1330"/>
      <c r="Z6" s="1330"/>
      <c r="AA6" s="35" t="s">
        <v>214</v>
      </c>
    </row>
    <row r="7" spans="1:27" ht="19.5" customHeight="1">
      <c r="A7" s="1307" t="s">
        <v>489</v>
      </c>
      <c r="B7" s="1307"/>
      <c r="C7" s="1307"/>
      <c r="D7" s="1307"/>
      <c r="E7" s="1307"/>
      <c r="F7" s="1307"/>
      <c r="G7" s="1307"/>
      <c r="H7" s="1307"/>
      <c r="I7" s="1307"/>
      <c r="J7" s="1307"/>
      <c r="K7" s="1307"/>
      <c r="L7" s="1307"/>
      <c r="M7" s="1307"/>
      <c r="N7" s="1307"/>
      <c r="O7" s="1307"/>
      <c r="P7" s="1307"/>
      <c r="Q7" s="1307"/>
      <c r="R7" s="1307"/>
      <c r="S7" s="1307"/>
      <c r="T7" s="1307"/>
      <c r="U7" s="1307"/>
      <c r="V7" s="1307"/>
      <c r="W7" s="1307"/>
      <c r="X7" s="1307"/>
      <c r="Y7" s="1307"/>
      <c r="Z7" s="1307"/>
      <c r="AA7" s="1307"/>
    </row>
    <row r="8" spans="1:27" ht="19.5" customHeight="1">
      <c r="A8" s="1307"/>
      <c r="B8" s="1307"/>
      <c r="C8" s="1307"/>
      <c r="D8" s="1307"/>
      <c r="E8" s="1307"/>
      <c r="F8" s="1307"/>
      <c r="G8" s="1307"/>
      <c r="H8" s="1307"/>
      <c r="I8" s="1307"/>
      <c r="J8" s="1307"/>
      <c r="K8" s="1307"/>
      <c r="L8" s="1307"/>
      <c r="M8" s="1307"/>
      <c r="N8" s="1307"/>
      <c r="O8" s="1307"/>
      <c r="P8" s="1307"/>
      <c r="Q8" s="1307"/>
      <c r="R8" s="1307"/>
      <c r="S8" s="1307"/>
      <c r="T8" s="1307"/>
      <c r="U8" s="1307"/>
      <c r="V8" s="1307"/>
      <c r="W8" s="1307"/>
      <c r="X8" s="1307"/>
      <c r="Y8" s="1307"/>
      <c r="Z8" s="1307"/>
      <c r="AA8" s="1307"/>
    </row>
    <row r="9" spans="1:27" ht="19.5" customHeight="1">
      <c r="A9" s="1350" t="s">
        <v>492</v>
      </c>
      <c r="B9" s="1352" t="s">
        <v>493</v>
      </c>
      <c r="C9" s="1331"/>
      <c r="D9" s="1331"/>
      <c r="E9" s="1331" t="s">
        <v>494</v>
      </c>
      <c r="F9" s="1331"/>
      <c r="G9" s="1331"/>
      <c r="H9" s="1331" t="s">
        <v>495</v>
      </c>
      <c r="I9" s="1331"/>
      <c r="J9" s="1331"/>
      <c r="K9" s="1331" t="s">
        <v>496</v>
      </c>
      <c r="L9" s="1331"/>
      <c r="M9" s="1331"/>
      <c r="N9" s="1331" t="s">
        <v>610</v>
      </c>
      <c r="O9" s="1356"/>
      <c r="P9" s="1356"/>
      <c r="Q9" s="1356"/>
      <c r="R9" s="1356"/>
      <c r="S9" s="1356"/>
      <c r="T9" s="1356"/>
      <c r="U9" s="1356"/>
      <c r="V9" s="1356"/>
      <c r="W9" s="1356"/>
      <c r="X9" s="1356"/>
      <c r="Y9" s="1356"/>
      <c r="Z9" s="1356"/>
      <c r="AA9" s="1358" t="s">
        <v>611</v>
      </c>
    </row>
    <row r="10" spans="1:34" ht="19.5" customHeight="1">
      <c r="A10" s="1351"/>
      <c r="B10" s="1353"/>
      <c r="C10" s="1332"/>
      <c r="D10" s="1332"/>
      <c r="E10" s="1332"/>
      <c r="F10" s="1332"/>
      <c r="G10" s="1332"/>
      <c r="H10" s="1332"/>
      <c r="I10" s="1332"/>
      <c r="J10" s="1332"/>
      <c r="K10" s="1332"/>
      <c r="L10" s="1332"/>
      <c r="M10" s="1332"/>
      <c r="N10" s="1332"/>
      <c r="O10" s="1357"/>
      <c r="P10" s="1357"/>
      <c r="Q10" s="1357"/>
      <c r="R10" s="1357"/>
      <c r="S10" s="1357"/>
      <c r="T10" s="1357"/>
      <c r="U10" s="1357"/>
      <c r="V10" s="1357"/>
      <c r="W10" s="1357"/>
      <c r="X10" s="1357"/>
      <c r="Y10" s="1357"/>
      <c r="Z10" s="1357"/>
      <c r="AA10" s="1359"/>
      <c r="AE10" s="497" t="s">
        <v>729</v>
      </c>
      <c r="AF10" s="497"/>
      <c r="AG10" s="497"/>
      <c r="AH10" s="497"/>
    </row>
    <row r="11" spans="1:27" ht="19.5" customHeight="1">
      <c r="A11" s="36" t="s">
        <v>334</v>
      </c>
      <c r="B11" s="1344" t="s">
        <v>497</v>
      </c>
      <c r="C11" s="1341"/>
      <c r="D11" s="1341"/>
      <c r="E11" s="1341"/>
      <c r="F11" s="1341" t="s">
        <v>498</v>
      </c>
      <c r="G11" s="1341"/>
      <c r="H11" s="1341"/>
      <c r="I11" s="1341"/>
      <c r="J11" s="1341"/>
      <c r="K11" s="1341"/>
      <c r="L11" s="1341"/>
      <c r="M11" s="1341" t="s">
        <v>459</v>
      </c>
      <c r="N11" s="1341"/>
      <c r="O11" s="1341"/>
      <c r="P11" s="1341"/>
      <c r="Q11" s="1341"/>
      <c r="R11" s="1341"/>
      <c r="S11" s="1341"/>
      <c r="T11" s="1341"/>
      <c r="U11" s="1341"/>
      <c r="V11" s="1341"/>
      <c r="W11" s="1341"/>
      <c r="X11" s="1341"/>
      <c r="Y11" s="1341" t="s">
        <v>360</v>
      </c>
      <c r="Z11" s="1341"/>
      <c r="AA11" s="1342"/>
    </row>
    <row r="12" spans="1:27" ht="19.5" customHeight="1">
      <c r="A12" s="1343">
        <v>1</v>
      </c>
      <c r="B12" s="1349" t="s">
        <v>367</v>
      </c>
      <c r="C12" s="1345"/>
      <c r="D12" s="1345"/>
      <c r="E12" s="1345"/>
      <c r="F12" s="1348" t="s">
        <v>5</v>
      </c>
      <c r="G12" s="1348"/>
      <c r="H12" s="1348"/>
      <c r="I12" s="1348"/>
      <c r="J12" s="1348"/>
      <c r="K12" s="1348"/>
      <c r="L12" s="1348"/>
      <c r="M12" s="1347" t="s">
        <v>6</v>
      </c>
      <c r="N12" s="1347"/>
      <c r="O12" s="1347"/>
      <c r="P12" s="1347"/>
      <c r="Q12" s="1347"/>
      <c r="R12" s="1347"/>
      <c r="S12" s="1347"/>
      <c r="T12" s="1347"/>
      <c r="U12" s="1347"/>
      <c r="V12" s="1347"/>
      <c r="W12" s="1347"/>
      <c r="X12" s="1347"/>
      <c r="Y12" s="1345"/>
      <c r="Z12" s="1345"/>
      <c r="AA12" s="1346"/>
    </row>
    <row r="13" spans="1:27" ht="19.5" customHeight="1">
      <c r="A13" s="1333"/>
      <c r="B13" s="1335"/>
      <c r="C13" s="1308"/>
      <c r="D13" s="1308"/>
      <c r="E13" s="1308"/>
      <c r="F13" s="1337"/>
      <c r="G13" s="1337"/>
      <c r="H13" s="1337"/>
      <c r="I13" s="1337"/>
      <c r="J13" s="1337"/>
      <c r="K13" s="1337"/>
      <c r="L13" s="1337"/>
      <c r="M13" s="1339"/>
      <c r="N13" s="1339"/>
      <c r="O13" s="1339"/>
      <c r="P13" s="1339"/>
      <c r="Q13" s="1339"/>
      <c r="R13" s="1339"/>
      <c r="S13" s="1339"/>
      <c r="T13" s="1339"/>
      <c r="U13" s="1339"/>
      <c r="V13" s="1339"/>
      <c r="W13" s="1339"/>
      <c r="X13" s="1339"/>
      <c r="Y13" s="1308"/>
      <c r="Z13" s="1308"/>
      <c r="AA13" s="1309"/>
    </row>
    <row r="14" spans="1:27" ht="19.5" customHeight="1">
      <c r="A14" s="1333"/>
      <c r="B14" s="1335"/>
      <c r="C14" s="1308"/>
      <c r="D14" s="1308"/>
      <c r="E14" s="1308"/>
      <c r="F14" s="1337"/>
      <c r="G14" s="1337"/>
      <c r="H14" s="1337"/>
      <c r="I14" s="1337"/>
      <c r="J14" s="1337"/>
      <c r="K14" s="1337"/>
      <c r="L14" s="1337"/>
      <c r="M14" s="1339"/>
      <c r="N14" s="1339"/>
      <c r="O14" s="1339"/>
      <c r="P14" s="1339"/>
      <c r="Q14" s="1339"/>
      <c r="R14" s="1339"/>
      <c r="S14" s="1339"/>
      <c r="T14" s="1339"/>
      <c r="U14" s="1339"/>
      <c r="V14" s="1339"/>
      <c r="W14" s="1339"/>
      <c r="X14" s="1339"/>
      <c r="Y14" s="1308"/>
      <c r="Z14" s="1308"/>
      <c r="AA14" s="1309"/>
    </row>
    <row r="15" spans="1:27" ht="19.5" customHeight="1">
      <c r="A15" s="1333"/>
      <c r="B15" s="1335"/>
      <c r="C15" s="1308"/>
      <c r="D15" s="1308"/>
      <c r="E15" s="1308"/>
      <c r="F15" s="1337"/>
      <c r="G15" s="1337"/>
      <c r="H15" s="1337"/>
      <c r="I15" s="1337"/>
      <c r="J15" s="1337"/>
      <c r="K15" s="1337"/>
      <c r="L15" s="1337"/>
      <c r="M15" s="1339"/>
      <c r="N15" s="1339"/>
      <c r="O15" s="1339"/>
      <c r="P15" s="1339"/>
      <c r="Q15" s="1339"/>
      <c r="R15" s="1339"/>
      <c r="S15" s="1339"/>
      <c r="T15" s="1339"/>
      <c r="U15" s="1339"/>
      <c r="V15" s="1339"/>
      <c r="W15" s="1339"/>
      <c r="X15" s="1339"/>
      <c r="Y15" s="1308"/>
      <c r="Z15" s="1308"/>
      <c r="AA15" s="1309"/>
    </row>
    <row r="16" spans="1:27" ht="19.5" customHeight="1">
      <c r="A16" s="1333">
        <v>2</v>
      </c>
      <c r="B16" s="1335" t="s">
        <v>9</v>
      </c>
      <c r="C16" s="1308"/>
      <c r="D16" s="1308"/>
      <c r="E16" s="1308"/>
      <c r="F16" s="1337" t="s">
        <v>10</v>
      </c>
      <c r="G16" s="1337"/>
      <c r="H16" s="1337"/>
      <c r="I16" s="1337"/>
      <c r="J16" s="1337"/>
      <c r="K16" s="1337"/>
      <c r="L16" s="1337"/>
      <c r="M16" s="1339" t="s">
        <v>11</v>
      </c>
      <c r="N16" s="1339"/>
      <c r="O16" s="1339"/>
      <c r="P16" s="1339"/>
      <c r="Q16" s="1339"/>
      <c r="R16" s="1339"/>
      <c r="S16" s="1339"/>
      <c r="T16" s="1339"/>
      <c r="U16" s="1339"/>
      <c r="V16" s="1339"/>
      <c r="W16" s="1339"/>
      <c r="X16" s="1339"/>
      <c r="Y16" s="1308" t="s">
        <v>491</v>
      </c>
      <c r="Z16" s="1308"/>
      <c r="AA16" s="1309"/>
    </row>
    <row r="17" spans="1:27" ht="19.5" customHeight="1">
      <c r="A17" s="1333"/>
      <c r="B17" s="1335"/>
      <c r="C17" s="1308"/>
      <c r="D17" s="1308"/>
      <c r="E17" s="1308"/>
      <c r="F17" s="1337"/>
      <c r="G17" s="1337"/>
      <c r="H17" s="1337"/>
      <c r="I17" s="1337"/>
      <c r="J17" s="1337"/>
      <c r="K17" s="1337"/>
      <c r="L17" s="1337"/>
      <c r="M17" s="1339"/>
      <c r="N17" s="1339"/>
      <c r="O17" s="1339"/>
      <c r="P17" s="1339"/>
      <c r="Q17" s="1339"/>
      <c r="R17" s="1339"/>
      <c r="S17" s="1339"/>
      <c r="T17" s="1339"/>
      <c r="U17" s="1339"/>
      <c r="V17" s="1339"/>
      <c r="W17" s="1339"/>
      <c r="X17" s="1339"/>
      <c r="Y17" s="1308"/>
      <c r="Z17" s="1308"/>
      <c r="AA17" s="1309"/>
    </row>
    <row r="18" spans="1:27" ht="19.5" customHeight="1">
      <c r="A18" s="1333"/>
      <c r="B18" s="1335"/>
      <c r="C18" s="1308"/>
      <c r="D18" s="1308"/>
      <c r="E18" s="1308"/>
      <c r="F18" s="1337"/>
      <c r="G18" s="1337"/>
      <c r="H18" s="1337"/>
      <c r="I18" s="1337"/>
      <c r="J18" s="1337"/>
      <c r="K18" s="1337"/>
      <c r="L18" s="1337"/>
      <c r="M18" s="1339"/>
      <c r="N18" s="1339"/>
      <c r="O18" s="1339"/>
      <c r="P18" s="1339"/>
      <c r="Q18" s="1339"/>
      <c r="R18" s="1339"/>
      <c r="S18" s="1339"/>
      <c r="T18" s="1339"/>
      <c r="U18" s="1339"/>
      <c r="V18" s="1339"/>
      <c r="W18" s="1339"/>
      <c r="X18" s="1339"/>
      <c r="Y18" s="1308"/>
      <c r="Z18" s="1308"/>
      <c r="AA18" s="1309"/>
    </row>
    <row r="19" spans="1:27" ht="19.5" customHeight="1">
      <c r="A19" s="1333"/>
      <c r="B19" s="1335"/>
      <c r="C19" s="1308"/>
      <c r="D19" s="1308"/>
      <c r="E19" s="1308"/>
      <c r="F19" s="1337"/>
      <c r="G19" s="1337"/>
      <c r="H19" s="1337"/>
      <c r="I19" s="1337"/>
      <c r="J19" s="1337"/>
      <c r="K19" s="1337"/>
      <c r="L19" s="1337"/>
      <c r="M19" s="1339"/>
      <c r="N19" s="1339"/>
      <c r="O19" s="1339"/>
      <c r="P19" s="1339"/>
      <c r="Q19" s="1339"/>
      <c r="R19" s="1339"/>
      <c r="S19" s="1339"/>
      <c r="T19" s="1339"/>
      <c r="U19" s="1339"/>
      <c r="V19" s="1339"/>
      <c r="W19" s="1339"/>
      <c r="X19" s="1339"/>
      <c r="Y19" s="1308"/>
      <c r="Z19" s="1308"/>
      <c r="AA19" s="1309"/>
    </row>
    <row r="20" spans="1:27" ht="19.5" customHeight="1">
      <c r="A20" s="1333">
        <v>3</v>
      </c>
      <c r="B20" s="1335" t="s">
        <v>362</v>
      </c>
      <c r="C20" s="1308"/>
      <c r="D20" s="1308"/>
      <c r="E20" s="1308"/>
      <c r="F20" s="1337" t="s">
        <v>782</v>
      </c>
      <c r="G20" s="1337"/>
      <c r="H20" s="1337"/>
      <c r="I20" s="1337"/>
      <c r="J20" s="1337"/>
      <c r="K20" s="1337"/>
      <c r="L20" s="1337"/>
      <c r="M20" s="1339" t="s">
        <v>12</v>
      </c>
      <c r="N20" s="1339"/>
      <c r="O20" s="1339"/>
      <c r="P20" s="1339"/>
      <c r="Q20" s="1339"/>
      <c r="R20" s="1339"/>
      <c r="S20" s="1339"/>
      <c r="T20" s="1339"/>
      <c r="U20" s="1339"/>
      <c r="V20" s="1339"/>
      <c r="W20" s="1339"/>
      <c r="X20" s="1339"/>
      <c r="Y20" s="1308"/>
      <c r="Z20" s="1308"/>
      <c r="AA20" s="1309"/>
    </row>
    <row r="21" spans="1:27" ht="19.5" customHeight="1">
      <c r="A21" s="1333"/>
      <c r="B21" s="1335"/>
      <c r="C21" s="1308"/>
      <c r="D21" s="1308"/>
      <c r="E21" s="1308"/>
      <c r="F21" s="1337"/>
      <c r="G21" s="1337"/>
      <c r="H21" s="1337"/>
      <c r="I21" s="1337"/>
      <c r="J21" s="1337"/>
      <c r="K21" s="1337"/>
      <c r="L21" s="1337"/>
      <c r="M21" s="1339"/>
      <c r="N21" s="1339"/>
      <c r="O21" s="1339"/>
      <c r="P21" s="1339"/>
      <c r="Q21" s="1339"/>
      <c r="R21" s="1339"/>
      <c r="S21" s="1339"/>
      <c r="T21" s="1339"/>
      <c r="U21" s="1339"/>
      <c r="V21" s="1339"/>
      <c r="W21" s="1339"/>
      <c r="X21" s="1339"/>
      <c r="Y21" s="1308"/>
      <c r="Z21" s="1308"/>
      <c r="AA21" s="1309"/>
    </row>
    <row r="22" spans="1:27" ht="19.5" customHeight="1">
      <c r="A22" s="1333"/>
      <c r="B22" s="1335"/>
      <c r="C22" s="1308"/>
      <c r="D22" s="1308"/>
      <c r="E22" s="1308"/>
      <c r="F22" s="1337"/>
      <c r="G22" s="1337"/>
      <c r="H22" s="1337"/>
      <c r="I22" s="1337"/>
      <c r="J22" s="1337"/>
      <c r="K22" s="1337"/>
      <c r="L22" s="1337"/>
      <c r="M22" s="1339"/>
      <c r="N22" s="1339"/>
      <c r="O22" s="1339"/>
      <c r="P22" s="1339"/>
      <c r="Q22" s="1339"/>
      <c r="R22" s="1339"/>
      <c r="S22" s="1339"/>
      <c r="T22" s="1339"/>
      <c r="U22" s="1339"/>
      <c r="V22" s="1339"/>
      <c r="W22" s="1339"/>
      <c r="X22" s="1339"/>
      <c r="Y22" s="1308"/>
      <c r="Z22" s="1308"/>
      <c r="AA22" s="1309"/>
    </row>
    <row r="23" spans="1:27" ht="19.5" customHeight="1">
      <c r="A23" s="1333"/>
      <c r="B23" s="1335"/>
      <c r="C23" s="1308"/>
      <c r="D23" s="1308"/>
      <c r="E23" s="1308"/>
      <c r="F23" s="1337"/>
      <c r="G23" s="1337"/>
      <c r="H23" s="1337"/>
      <c r="I23" s="1337"/>
      <c r="J23" s="1337"/>
      <c r="K23" s="1337"/>
      <c r="L23" s="1337"/>
      <c r="M23" s="1339"/>
      <c r="N23" s="1339"/>
      <c r="O23" s="1339"/>
      <c r="P23" s="1339"/>
      <c r="Q23" s="1339"/>
      <c r="R23" s="1339"/>
      <c r="S23" s="1339"/>
      <c r="T23" s="1339"/>
      <c r="U23" s="1339"/>
      <c r="V23" s="1339"/>
      <c r="W23" s="1339"/>
      <c r="X23" s="1339"/>
      <c r="Y23" s="1308"/>
      <c r="Z23" s="1308"/>
      <c r="AA23" s="1309"/>
    </row>
    <row r="24" spans="1:27" ht="19.5" customHeight="1">
      <c r="A24" s="1333">
        <v>4</v>
      </c>
      <c r="B24" s="1335" t="s">
        <v>372</v>
      </c>
      <c r="C24" s="1308"/>
      <c r="D24" s="1308"/>
      <c r="E24" s="1308"/>
      <c r="F24" s="1337" t="s">
        <v>7</v>
      </c>
      <c r="G24" s="1337"/>
      <c r="H24" s="1337"/>
      <c r="I24" s="1337"/>
      <c r="J24" s="1337"/>
      <c r="K24" s="1337"/>
      <c r="L24" s="1337"/>
      <c r="M24" s="1339" t="s">
        <v>8</v>
      </c>
      <c r="N24" s="1339"/>
      <c r="O24" s="1339"/>
      <c r="P24" s="1339"/>
      <c r="Q24" s="1339"/>
      <c r="R24" s="1339"/>
      <c r="S24" s="1339"/>
      <c r="T24" s="1339"/>
      <c r="U24" s="1339"/>
      <c r="V24" s="1339"/>
      <c r="W24" s="1339"/>
      <c r="X24" s="1339"/>
      <c r="Y24" s="1308"/>
      <c r="Z24" s="1308"/>
      <c r="AA24" s="1309"/>
    </row>
    <row r="25" spans="1:27" ht="19.5" customHeight="1">
      <c r="A25" s="1333"/>
      <c r="B25" s="1335"/>
      <c r="C25" s="1308"/>
      <c r="D25" s="1308"/>
      <c r="E25" s="1308"/>
      <c r="F25" s="1337"/>
      <c r="G25" s="1337"/>
      <c r="H25" s="1337"/>
      <c r="I25" s="1337"/>
      <c r="J25" s="1337"/>
      <c r="K25" s="1337"/>
      <c r="L25" s="1337"/>
      <c r="M25" s="1339"/>
      <c r="N25" s="1339"/>
      <c r="O25" s="1339"/>
      <c r="P25" s="1339"/>
      <c r="Q25" s="1339"/>
      <c r="R25" s="1339"/>
      <c r="S25" s="1339"/>
      <c r="T25" s="1339"/>
      <c r="U25" s="1339"/>
      <c r="V25" s="1339"/>
      <c r="W25" s="1339"/>
      <c r="X25" s="1339"/>
      <c r="Y25" s="1308"/>
      <c r="Z25" s="1308"/>
      <c r="AA25" s="1309"/>
    </row>
    <row r="26" spans="1:27" ht="19.5" customHeight="1">
      <c r="A26" s="1333"/>
      <c r="B26" s="1335"/>
      <c r="C26" s="1308"/>
      <c r="D26" s="1308"/>
      <c r="E26" s="1308"/>
      <c r="F26" s="1337"/>
      <c r="G26" s="1337"/>
      <c r="H26" s="1337"/>
      <c r="I26" s="1337"/>
      <c r="J26" s="1337"/>
      <c r="K26" s="1337"/>
      <c r="L26" s="1337"/>
      <c r="M26" s="1339"/>
      <c r="N26" s="1339"/>
      <c r="O26" s="1339"/>
      <c r="P26" s="1339"/>
      <c r="Q26" s="1339"/>
      <c r="R26" s="1339"/>
      <c r="S26" s="1339"/>
      <c r="T26" s="1339"/>
      <c r="U26" s="1339"/>
      <c r="V26" s="1339"/>
      <c r="W26" s="1339"/>
      <c r="X26" s="1339"/>
      <c r="Y26" s="1308"/>
      <c r="Z26" s="1308"/>
      <c r="AA26" s="1309"/>
    </row>
    <row r="27" spans="1:27" ht="19.5" customHeight="1">
      <c r="A27" s="1333"/>
      <c r="B27" s="1335"/>
      <c r="C27" s="1308"/>
      <c r="D27" s="1308"/>
      <c r="E27" s="1308"/>
      <c r="F27" s="1337"/>
      <c r="G27" s="1337"/>
      <c r="H27" s="1337"/>
      <c r="I27" s="1337"/>
      <c r="J27" s="1337"/>
      <c r="K27" s="1337"/>
      <c r="L27" s="1337"/>
      <c r="M27" s="1339"/>
      <c r="N27" s="1339"/>
      <c r="O27" s="1339"/>
      <c r="P27" s="1339"/>
      <c r="Q27" s="1339"/>
      <c r="R27" s="1339"/>
      <c r="S27" s="1339"/>
      <c r="T27" s="1339"/>
      <c r="U27" s="1339"/>
      <c r="V27" s="1339"/>
      <c r="W27" s="1339"/>
      <c r="X27" s="1339"/>
      <c r="Y27" s="1308"/>
      <c r="Z27" s="1308"/>
      <c r="AA27" s="1309"/>
    </row>
    <row r="28" spans="1:27" ht="19.5" customHeight="1">
      <c r="A28" s="1333">
        <v>5</v>
      </c>
      <c r="B28" s="1335"/>
      <c r="C28" s="1308"/>
      <c r="D28" s="1308"/>
      <c r="E28" s="1308"/>
      <c r="F28" s="1337"/>
      <c r="G28" s="1337"/>
      <c r="H28" s="1337"/>
      <c r="I28" s="1337"/>
      <c r="J28" s="1337"/>
      <c r="K28" s="1337"/>
      <c r="L28" s="1337"/>
      <c r="M28" s="1339"/>
      <c r="N28" s="1339"/>
      <c r="O28" s="1339"/>
      <c r="P28" s="1339"/>
      <c r="Q28" s="1339"/>
      <c r="R28" s="1339"/>
      <c r="S28" s="1339"/>
      <c r="T28" s="1339"/>
      <c r="U28" s="1339"/>
      <c r="V28" s="1339"/>
      <c r="W28" s="1339"/>
      <c r="X28" s="1339"/>
      <c r="Y28" s="1308"/>
      <c r="Z28" s="1308"/>
      <c r="AA28" s="1309"/>
    </row>
    <row r="29" spans="1:27" ht="19.5" customHeight="1">
      <c r="A29" s="1333"/>
      <c r="B29" s="1335"/>
      <c r="C29" s="1308"/>
      <c r="D29" s="1308"/>
      <c r="E29" s="1308"/>
      <c r="F29" s="1337"/>
      <c r="G29" s="1337"/>
      <c r="H29" s="1337"/>
      <c r="I29" s="1337"/>
      <c r="J29" s="1337"/>
      <c r="K29" s="1337"/>
      <c r="L29" s="1337"/>
      <c r="M29" s="1339"/>
      <c r="N29" s="1339"/>
      <c r="O29" s="1339"/>
      <c r="P29" s="1339"/>
      <c r="Q29" s="1339"/>
      <c r="R29" s="1339"/>
      <c r="S29" s="1339"/>
      <c r="T29" s="1339"/>
      <c r="U29" s="1339"/>
      <c r="V29" s="1339"/>
      <c r="W29" s="1339"/>
      <c r="X29" s="1339"/>
      <c r="Y29" s="1308"/>
      <c r="Z29" s="1308"/>
      <c r="AA29" s="1309"/>
    </row>
    <row r="30" spans="1:27" ht="19.5" customHeight="1">
      <c r="A30" s="1333"/>
      <c r="B30" s="1335"/>
      <c r="C30" s="1308"/>
      <c r="D30" s="1308"/>
      <c r="E30" s="1308"/>
      <c r="F30" s="1337"/>
      <c r="G30" s="1337"/>
      <c r="H30" s="1337"/>
      <c r="I30" s="1337"/>
      <c r="J30" s="1337"/>
      <c r="K30" s="1337"/>
      <c r="L30" s="1337"/>
      <c r="M30" s="1339"/>
      <c r="N30" s="1339"/>
      <c r="O30" s="1339"/>
      <c r="P30" s="1339"/>
      <c r="Q30" s="1339"/>
      <c r="R30" s="1339"/>
      <c r="S30" s="1339"/>
      <c r="T30" s="1339"/>
      <c r="U30" s="1339"/>
      <c r="V30" s="1339"/>
      <c r="W30" s="1339"/>
      <c r="X30" s="1339"/>
      <c r="Y30" s="1308"/>
      <c r="Z30" s="1308"/>
      <c r="AA30" s="1309"/>
    </row>
    <row r="31" spans="1:27" ht="19.5" customHeight="1">
      <c r="A31" s="1333"/>
      <c r="B31" s="1335"/>
      <c r="C31" s="1308"/>
      <c r="D31" s="1308"/>
      <c r="E31" s="1308"/>
      <c r="F31" s="1337"/>
      <c r="G31" s="1337"/>
      <c r="H31" s="1337"/>
      <c r="I31" s="1337"/>
      <c r="J31" s="1337"/>
      <c r="K31" s="1337"/>
      <c r="L31" s="1337"/>
      <c r="M31" s="1339"/>
      <c r="N31" s="1339"/>
      <c r="O31" s="1339"/>
      <c r="P31" s="1339"/>
      <c r="Q31" s="1339"/>
      <c r="R31" s="1339"/>
      <c r="S31" s="1339"/>
      <c r="T31" s="1339"/>
      <c r="U31" s="1339"/>
      <c r="V31" s="1339"/>
      <c r="W31" s="1339"/>
      <c r="X31" s="1339"/>
      <c r="Y31" s="1308"/>
      <c r="Z31" s="1308"/>
      <c r="AA31" s="1309"/>
    </row>
    <row r="32" spans="1:27" ht="19.5" customHeight="1">
      <c r="A32" s="1333">
        <v>6</v>
      </c>
      <c r="B32" s="1335"/>
      <c r="C32" s="1308"/>
      <c r="D32" s="1308"/>
      <c r="E32" s="1308"/>
      <c r="F32" s="1337"/>
      <c r="G32" s="1337"/>
      <c r="H32" s="1337"/>
      <c r="I32" s="1337"/>
      <c r="J32" s="1337"/>
      <c r="K32" s="1337"/>
      <c r="L32" s="1337"/>
      <c r="M32" s="1339"/>
      <c r="N32" s="1339"/>
      <c r="O32" s="1339"/>
      <c r="P32" s="1339"/>
      <c r="Q32" s="1339"/>
      <c r="R32" s="1339"/>
      <c r="S32" s="1339"/>
      <c r="T32" s="1339"/>
      <c r="U32" s="1339"/>
      <c r="V32" s="1339"/>
      <c r="W32" s="1339"/>
      <c r="X32" s="1339"/>
      <c r="Y32" s="1308"/>
      <c r="Z32" s="1308"/>
      <c r="AA32" s="1309"/>
    </row>
    <row r="33" spans="1:27" ht="19.5" customHeight="1">
      <c r="A33" s="1333"/>
      <c r="B33" s="1335"/>
      <c r="C33" s="1308"/>
      <c r="D33" s="1308"/>
      <c r="E33" s="1308"/>
      <c r="F33" s="1337"/>
      <c r="G33" s="1337"/>
      <c r="H33" s="1337"/>
      <c r="I33" s="1337"/>
      <c r="J33" s="1337"/>
      <c r="K33" s="1337"/>
      <c r="L33" s="1337"/>
      <c r="M33" s="1339"/>
      <c r="N33" s="1339"/>
      <c r="O33" s="1339"/>
      <c r="P33" s="1339"/>
      <c r="Q33" s="1339"/>
      <c r="R33" s="1339"/>
      <c r="S33" s="1339"/>
      <c r="T33" s="1339"/>
      <c r="U33" s="1339"/>
      <c r="V33" s="1339"/>
      <c r="W33" s="1339"/>
      <c r="X33" s="1339"/>
      <c r="Y33" s="1308"/>
      <c r="Z33" s="1308"/>
      <c r="AA33" s="1309"/>
    </row>
    <row r="34" spans="1:27" ht="19.5" customHeight="1">
      <c r="A34" s="1333"/>
      <c r="B34" s="1335"/>
      <c r="C34" s="1308"/>
      <c r="D34" s="1308"/>
      <c r="E34" s="1308"/>
      <c r="F34" s="1337"/>
      <c r="G34" s="1337"/>
      <c r="H34" s="1337"/>
      <c r="I34" s="1337"/>
      <c r="J34" s="1337"/>
      <c r="K34" s="1337"/>
      <c r="L34" s="1337"/>
      <c r="M34" s="1339"/>
      <c r="N34" s="1339"/>
      <c r="O34" s="1339"/>
      <c r="P34" s="1339"/>
      <c r="Q34" s="1339"/>
      <c r="R34" s="1339"/>
      <c r="S34" s="1339"/>
      <c r="T34" s="1339"/>
      <c r="U34" s="1339"/>
      <c r="V34" s="1339"/>
      <c r="W34" s="1339"/>
      <c r="X34" s="1339"/>
      <c r="Y34" s="1308"/>
      <c r="Z34" s="1308"/>
      <c r="AA34" s="1309"/>
    </row>
    <row r="35" spans="1:27" ht="19.5" customHeight="1">
      <c r="A35" s="1334"/>
      <c r="B35" s="1336"/>
      <c r="C35" s="1310"/>
      <c r="D35" s="1310"/>
      <c r="E35" s="1310"/>
      <c r="F35" s="1338"/>
      <c r="G35" s="1338"/>
      <c r="H35" s="1338"/>
      <c r="I35" s="1338"/>
      <c r="J35" s="1338"/>
      <c r="K35" s="1338"/>
      <c r="L35" s="1338"/>
      <c r="M35" s="1340"/>
      <c r="N35" s="1340"/>
      <c r="O35" s="1340"/>
      <c r="P35" s="1340"/>
      <c r="Q35" s="1340"/>
      <c r="R35" s="1340"/>
      <c r="S35" s="1340"/>
      <c r="T35" s="1340"/>
      <c r="U35" s="1340"/>
      <c r="V35" s="1340"/>
      <c r="W35" s="1340"/>
      <c r="X35" s="1340"/>
      <c r="Y35" s="1310"/>
      <c r="Z35" s="1310"/>
      <c r="AA35" s="1311"/>
    </row>
    <row r="36" spans="1:27" ht="19.5" customHeight="1">
      <c r="A36" s="1321" t="s">
        <v>499</v>
      </c>
      <c r="B36" s="1322"/>
      <c r="C36" s="1322"/>
      <c r="D36" s="1322"/>
      <c r="E36" s="1323"/>
      <c r="F36" s="1312"/>
      <c r="G36" s="1313"/>
      <c r="H36" s="1313"/>
      <c r="I36" s="1313"/>
      <c r="J36" s="1313"/>
      <c r="K36" s="1313"/>
      <c r="L36" s="1313"/>
      <c r="M36" s="1313"/>
      <c r="N36" s="1313"/>
      <c r="O36" s="1313"/>
      <c r="P36" s="1313"/>
      <c r="Q36" s="1313"/>
      <c r="R36" s="1313"/>
      <c r="S36" s="1313"/>
      <c r="T36" s="1313"/>
      <c r="U36" s="1313"/>
      <c r="V36" s="1313"/>
      <c r="W36" s="1313"/>
      <c r="X36" s="1313"/>
      <c r="Y36" s="1313"/>
      <c r="Z36" s="1313"/>
      <c r="AA36" s="1314"/>
    </row>
    <row r="37" spans="1:27" ht="19.5" customHeight="1">
      <c r="A37" s="1324"/>
      <c r="B37" s="1325"/>
      <c r="C37" s="1325"/>
      <c r="D37" s="1325"/>
      <c r="E37" s="1326"/>
      <c r="F37" s="1315"/>
      <c r="G37" s="1316"/>
      <c r="H37" s="1316"/>
      <c r="I37" s="1316"/>
      <c r="J37" s="1316"/>
      <c r="K37" s="1316"/>
      <c r="L37" s="1316"/>
      <c r="M37" s="1316"/>
      <c r="N37" s="1316"/>
      <c r="O37" s="1316"/>
      <c r="P37" s="1316"/>
      <c r="Q37" s="1316"/>
      <c r="R37" s="1316"/>
      <c r="S37" s="1316"/>
      <c r="T37" s="1316"/>
      <c r="U37" s="1316"/>
      <c r="V37" s="1316"/>
      <c r="W37" s="1316"/>
      <c r="X37" s="1316"/>
      <c r="Y37" s="1316"/>
      <c r="Z37" s="1316"/>
      <c r="AA37" s="1317"/>
    </row>
    <row r="38" spans="1:27" ht="19.5" customHeight="1">
      <c r="A38" s="1324"/>
      <c r="B38" s="1325"/>
      <c r="C38" s="1325"/>
      <c r="D38" s="1325"/>
      <c r="E38" s="1326"/>
      <c r="F38" s="1315"/>
      <c r="G38" s="1316"/>
      <c r="H38" s="1316"/>
      <c r="I38" s="1316"/>
      <c r="J38" s="1316"/>
      <c r="K38" s="1316"/>
      <c r="L38" s="1316"/>
      <c r="M38" s="1316"/>
      <c r="N38" s="1316"/>
      <c r="O38" s="1316"/>
      <c r="P38" s="1316"/>
      <c r="Q38" s="1316"/>
      <c r="R38" s="1316"/>
      <c r="S38" s="1316"/>
      <c r="T38" s="1316"/>
      <c r="U38" s="1316"/>
      <c r="V38" s="1316"/>
      <c r="W38" s="1316"/>
      <c r="X38" s="1316"/>
      <c r="Y38" s="1316"/>
      <c r="Z38" s="1316"/>
      <c r="AA38" s="1317"/>
    </row>
    <row r="39" spans="1:27" ht="18.75" customHeight="1">
      <c r="A39" s="1327"/>
      <c r="B39" s="1328"/>
      <c r="C39" s="1328"/>
      <c r="D39" s="1328"/>
      <c r="E39" s="1329"/>
      <c r="F39" s="1318"/>
      <c r="G39" s="1319"/>
      <c r="H39" s="1319"/>
      <c r="I39" s="1319"/>
      <c r="J39" s="1319"/>
      <c r="K39" s="1319"/>
      <c r="L39" s="1319"/>
      <c r="M39" s="1319"/>
      <c r="N39" s="1319"/>
      <c r="O39" s="1319"/>
      <c r="P39" s="1319"/>
      <c r="Q39" s="1319"/>
      <c r="R39" s="1319"/>
      <c r="S39" s="1319"/>
      <c r="T39" s="1319"/>
      <c r="U39" s="1319"/>
      <c r="V39" s="1319"/>
      <c r="W39" s="1319"/>
      <c r="X39" s="1319"/>
      <c r="Y39" s="1319"/>
      <c r="Z39" s="1319"/>
      <c r="AA39" s="1320"/>
    </row>
  </sheetData>
  <sheetProtection/>
  <mergeCells count="58">
    <mergeCell ref="F12:L15"/>
    <mergeCell ref="B12:E15"/>
    <mergeCell ref="A9:A10"/>
    <mergeCell ref="B9:D10"/>
    <mergeCell ref="R5:X5"/>
    <mergeCell ref="Y5:AA5"/>
    <mergeCell ref="E9:G10"/>
    <mergeCell ref="O9:Z10"/>
    <mergeCell ref="N9:N10"/>
    <mergeCell ref="AA9:AA10"/>
    <mergeCell ref="Y11:AA11"/>
    <mergeCell ref="M11:X11"/>
    <mergeCell ref="A12:A15"/>
    <mergeCell ref="A16:A19"/>
    <mergeCell ref="B16:E19"/>
    <mergeCell ref="F16:L19"/>
    <mergeCell ref="F11:L11"/>
    <mergeCell ref="B11:E11"/>
    <mergeCell ref="Y12:AA15"/>
    <mergeCell ref="M12:X15"/>
    <mergeCell ref="M24:X27"/>
    <mergeCell ref="M16:X19"/>
    <mergeCell ref="Y16:AA19"/>
    <mergeCell ref="A20:A23"/>
    <mergeCell ref="B20:E23"/>
    <mergeCell ref="F20:L23"/>
    <mergeCell ref="M20:X23"/>
    <mergeCell ref="Y20:AA23"/>
    <mergeCell ref="M32:X35"/>
    <mergeCell ref="Y24:AA27"/>
    <mergeCell ref="A28:A31"/>
    <mergeCell ref="B28:E31"/>
    <mergeCell ref="F28:L31"/>
    <mergeCell ref="M28:X31"/>
    <mergeCell ref="Y28:AA31"/>
    <mergeCell ref="A24:A27"/>
    <mergeCell ref="B24:E27"/>
    <mergeCell ref="F24:L27"/>
    <mergeCell ref="Y32:AA35"/>
    <mergeCell ref="F36:AA39"/>
    <mergeCell ref="A36:E39"/>
    <mergeCell ref="R6:S6"/>
    <mergeCell ref="T6:Z6"/>
    <mergeCell ref="K9:M10"/>
    <mergeCell ref="H9:J10"/>
    <mergeCell ref="A32:A35"/>
    <mergeCell ref="B32:E35"/>
    <mergeCell ref="F32:L35"/>
    <mergeCell ref="AE10:AH10"/>
    <mergeCell ref="P1:P3"/>
    <mergeCell ref="L1:L3"/>
    <mergeCell ref="Y1:AA3"/>
    <mergeCell ref="U1:W3"/>
    <mergeCell ref="Q1:S3"/>
    <mergeCell ref="M1:O3"/>
    <mergeCell ref="X1:X3"/>
    <mergeCell ref="T1:T3"/>
    <mergeCell ref="A7:AA8"/>
  </mergeCells>
  <hyperlinks>
    <hyperlink ref="AE10:AH10" location="はじめに!A1" display="「はじめに」シートに戻る"/>
  </hyperlinks>
  <printOptions/>
  <pageMargins left="0.787" right="0.787" top="0.984" bottom="0.984" header="0.512" footer="0.51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AD119"/>
  <sheetViews>
    <sheetView showRowColHeaders="0" showOutlineSymbols="0" zoomScalePageLayoutView="0" workbookViewId="0" topLeftCell="A1">
      <selection activeCell="Q2" sqref="Q2:S2"/>
    </sheetView>
  </sheetViews>
  <sheetFormatPr defaultColWidth="9.00390625" defaultRowHeight="13.5"/>
  <cols>
    <col min="1" max="8" width="3.625" style="179" customWidth="1"/>
    <col min="9" max="9" width="3.625" style="34" customWidth="1"/>
    <col min="10" max="25" width="3.625" style="179" customWidth="1"/>
    <col min="26" max="26" width="2.75390625" style="179" customWidth="1"/>
    <col min="27" max="16384" width="9.00390625" style="179" customWidth="1"/>
  </cols>
  <sheetData>
    <row r="1" spans="1:25" ht="13.5">
      <c r="A1" s="1121" t="str">
        <f>'入力'!B2</f>
        <v>仙台市立××小学校</v>
      </c>
      <c r="B1" s="1122"/>
      <c r="C1" s="1122"/>
      <c r="D1" s="1122"/>
      <c r="E1" s="1122"/>
      <c r="F1" s="1122"/>
      <c r="G1" s="1122"/>
      <c r="H1" s="1122"/>
      <c r="I1" s="1122"/>
      <c r="J1" s="35"/>
      <c r="K1" s="215"/>
      <c r="L1" s="215"/>
      <c r="M1" s="215"/>
      <c r="N1" s="215"/>
      <c r="O1" s="215"/>
      <c r="P1" s="215"/>
      <c r="Q1" s="215"/>
      <c r="R1" s="215"/>
      <c r="S1" s="1125">
        <f>'入力'!B16</f>
        <v>41608</v>
      </c>
      <c r="T1" s="1125"/>
      <c r="U1" s="1125"/>
      <c r="V1" s="1125"/>
      <c r="W1" s="1125"/>
      <c r="X1" s="1125"/>
      <c r="Y1" s="1125"/>
    </row>
    <row r="2" spans="1:30" ht="13.5">
      <c r="A2" s="215"/>
      <c r="B2" s="1123" t="s">
        <v>346</v>
      </c>
      <c r="C2" s="1123"/>
      <c r="D2" s="215"/>
      <c r="E2" s="1124" t="str">
        <f>'入力'!B5</f>
        <v>△△　△△</v>
      </c>
      <c r="F2" s="1123"/>
      <c r="G2" s="1123"/>
      <c r="H2" s="1123"/>
      <c r="I2" s="1123"/>
      <c r="J2" s="215" t="s">
        <v>391</v>
      </c>
      <c r="K2" s="215"/>
      <c r="L2" s="215"/>
      <c r="M2" s="215"/>
      <c r="N2" s="215"/>
      <c r="O2" s="215"/>
      <c r="P2" s="215"/>
      <c r="Q2" s="1126" t="s">
        <v>346</v>
      </c>
      <c r="R2" s="1127"/>
      <c r="S2" s="1128"/>
      <c r="T2" s="1126" t="s">
        <v>444</v>
      </c>
      <c r="U2" s="1127"/>
      <c r="V2" s="1128"/>
      <c r="W2" s="1126" t="s">
        <v>445</v>
      </c>
      <c r="X2" s="1127"/>
      <c r="Y2" s="1128"/>
      <c r="AA2" s="497" t="s">
        <v>729</v>
      </c>
      <c r="AB2" s="497"/>
      <c r="AC2" s="497"/>
      <c r="AD2" s="497"/>
    </row>
    <row r="3" spans="1:30" ht="13.5">
      <c r="A3" s="215"/>
      <c r="B3" s="215"/>
      <c r="C3" s="215"/>
      <c r="D3" s="215"/>
      <c r="E3" s="215"/>
      <c r="F3" s="215"/>
      <c r="G3" s="215"/>
      <c r="H3" s="215"/>
      <c r="I3" s="35"/>
      <c r="J3" s="215"/>
      <c r="K3" s="215"/>
      <c r="L3" s="215"/>
      <c r="M3" s="215"/>
      <c r="N3" s="215"/>
      <c r="O3" s="215"/>
      <c r="P3" s="215"/>
      <c r="Q3" s="1133"/>
      <c r="R3" s="1134"/>
      <c r="S3" s="1135"/>
      <c r="T3" s="1133"/>
      <c r="U3" s="1134"/>
      <c r="V3" s="1135"/>
      <c r="W3" s="1133"/>
      <c r="X3" s="1134"/>
      <c r="Y3" s="1135"/>
      <c r="AA3" s="497"/>
      <c r="AB3" s="497"/>
      <c r="AC3" s="497"/>
      <c r="AD3" s="497"/>
    </row>
    <row r="4" spans="1:25" ht="13.5">
      <c r="A4" s="215"/>
      <c r="B4" s="215"/>
      <c r="C4" s="215"/>
      <c r="D4" s="215"/>
      <c r="E4" s="215"/>
      <c r="F4" s="215"/>
      <c r="G4" s="215"/>
      <c r="H4" s="215"/>
      <c r="I4" s="35"/>
      <c r="J4" s="215"/>
      <c r="K4" s="215"/>
      <c r="L4" s="215"/>
      <c r="M4" s="215"/>
      <c r="N4" s="215"/>
      <c r="O4" s="215"/>
      <c r="P4" s="215"/>
      <c r="Q4" s="1136"/>
      <c r="R4" s="1129"/>
      <c r="S4" s="1137"/>
      <c r="T4" s="1136"/>
      <c r="U4" s="1129"/>
      <c r="V4" s="1137"/>
      <c r="W4" s="1136"/>
      <c r="X4" s="1129"/>
      <c r="Y4" s="1137"/>
    </row>
    <row r="5" spans="1:25" ht="13.5">
      <c r="A5" s="215"/>
      <c r="B5" s="215"/>
      <c r="C5" s="215"/>
      <c r="D5" s="215"/>
      <c r="E5" s="215"/>
      <c r="F5" s="215"/>
      <c r="G5" s="215"/>
      <c r="H5" s="215"/>
      <c r="I5" s="35"/>
      <c r="J5" s="215"/>
      <c r="K5" s="215"/>
      <c r="L5" s="215"/>
      <c r="M5" s="215"/>
      <c r="N5" s="215"/>
      <c r="O5" s="215"/>
      <c r="P5" s="215"/>
      <c r="Q5" s="1136"/>
      <c r="R5" s="1129"/>
      <c r="S5" s="1137"/>
      <c r="T5" s="1136"/>
      <c r="U5" s="1129"/>
      <c r="V5" s="1137"/>
      <c r="W5" s="1136"/>
      <c r="X5" s="1129"/>
      <c r="Y5" s="1137"/>
    </row>
    <row r="6" spans="1:25" ht="13.5">
      <c r="A6" s="215"/>
      <c r="B6" s="215"/>
      <c r="C6" s="215"/>
      <c r="D6" s="215"/>
      <c r="E6" s="215"/>
      <c r="F6" s="215"/>
      <c r="G6" s="215"/>
      <c r="H6" s="215"/>
      <c r="I6" s="35"/>
      <c r="J6" s="215"/>
      <c r="K6" s="215"/>
      <c r="L6" s="215"/>
      <c r="M6" s="215"/>
      <c r="N6" s="215"/>
      <c r="O6" s="215"/>
      <c r="P6" s="215"/>
      <c r="Q6" s="1138"/>
      <c r="R6" s="1130"/>
      <c r="S6" s="1139"/>
      <c r="T6" s="1138"/>
      <c r="U6" s="1130"/>
      <c r="V6" s="1139"/>
      <c r="W6" s="1138"/>
      <c r="X6" s="1130"/>
      <c r="Y6" s="1139"/>
    </row>
    <row r="7" spans="1:25" ht="13.5">
      <c r="A7" s="215"/>
      <c r="B7" s="215"/>
      <c r="C7" s="215"/>
      <c r="D7" s="215"/>
      <c r="E7" s="215"/>
      <c r="F7" s="215"/>
      <c r="G7" s="215"/>
      <c r="H7" s="215"/>
      <c r="I7" s="35"/>
      <c r="J7" s="215"/>
      <c r="K7" s="215"/>
      <c r="L7" s="215"/>
      <c r="M7" s="215"/>
      <c r="N7" s="215"/>
      <c r="O7" s="215"/>
      <c r="P7" s="215"/>
      <c r="Q7" s="215"/>
      <c r="R7" s="215"/>
      <c r="S7" s="215"/>
      <c r="T7" s="215"/>
      <c r="U7" s="215"/>
      <c r="V7" s="215"/>
      <c r="W7" s="215"/>
      <c r="X7" s="215"/>
      <c r="Y7" s="215"/>
    </row>
    <row r="8" spans="1:25" ht="13.5">
      <c r="A8" s="215"/>
      <c r="B8" s="215"/>
      <c r="C8" s="215"/>
      <c r="D8" s="215"/>
      <c r="E8" s="215"/>
      <c r="F8" s="215"/>
      <c r="G8" s="215"/>
      <c r="H8" s="215"/>
      <c r="I8" s="215"/>
      <c r="J8" s="215"/>
      <c r="K8" s="215"/>
      <c r="L8" s="215"/>
      <c r="M8" s="215"/>
      <c r="N8" s="215"/>
      <c r="O8" s="215"/>
      <c r="P8" s="215"/>
      <c r="Q8" s="215"/>
      <c r="R8" s="215"/>
      <c r="S8" s="215"/>
      <c r="T8" s="215"/>
      <c r="U8" s="215"/>
      <c r="V8" s="215"/>
      <c r="W8" s="215"/>
      <c r="X8" s="215"/>
      <c r="Y8" s="215"/>
    </row>
    <row r="9" spans="1:25" ht="13.5">
      <c r="A9" s="215"/>
      <c r="B9" s="215"/>
      <c r="C9" s="215"/>
      <c r="D9" s="215"/>
      <c r="E9" s="215"/>
      <c r="F9" s="215"/>
      <c r="G9" s="215"/>
      <c r="H9" s="215"/>
      <c r="I9" s="35"/>
      <c r="J9" s="215"/>
      <c r="K9" s="215"/>
      <c r="L9" s="1123" t="s">
        <v>242</v>
      </c>
      <c r="M9" s="1123"/>
      <c r="N9" s="1130" t="str">
        <f>'入力'!B10</f>
        <v>教諭</v>
      </c>
      <c r="O9" s="1130"/>
      <c r="P9" s="1130"/>
      <c r="Q9" s="1123" t="s">
        <v>243</v>
      </c>
      <c r="R9" s="1123"/>
      <c r="S9" s="1130" t="str">
        <f>'入力'!B11</f>
        <v>宮城太郎</v>
      </c>
      <c r="T9" s="1130"/>
      <c r="U9" s="1130"/>
      <c r="V9" s="1130"/>
      <c r="W9" s="1130"/>
      <c r="X9" s="1130"/>
      <c r="Y9" s="216" t="s">
        <v>214</v>
      </c>
    </row>
    <row r="10" spans="1:25" ht="13.5">
      <c r="A10" s="215"/>
      <c r="B10" s="215"/>
      <c r="C10" s="215"/>
      <c r="D10" s="215"/>
      <c r="E10" s="215"/>
      <c r="F10" s="215"/>
      <c r="G10" s="215"/>
      <c r="H10" s="215"/>
      <c r="I10" s="35"/>
      <c r="J10" s="215"/>
      <c r="K10" s="215"/>
      <c r="L10" s="215"/>
      <c r="M10" s="215"/>
      <c r="N10" s="215"/>
      <c r="O10" s="215"/>
      <c r="P10" s="215"/>
      <c r="Q10" s="215"/>
      <c r="R10" s="215"/>
      <c r="S10" s="215"/>
      <c r="T10" s="215"/>
      <c r="U10" s="215"/>
      <c r="V10" s="215"/>
      <c r="W10" s="215"/>
      <c r="X10" s="215"/>
      <c r="Y10" s="215"/>
    </row>
    <row r="11" spans="1:25" ht="17.25">
      <c r="A11" s="1132" t="s">
        <v>483</v>
      </c>
      <c r="B11" s="1132"/>
      <c r="C11" s="1132"/>
      <c r="D11" s="1132"/>
      <c r="E11" s="1132"/>
      <c r="F11" s="1132"/>
      <c r="G11" s="1132"/>
      <c r="H11" s="1132"/>
      <c r="I11" s="1132"/>
      <c r="J11" s="1132"/>
      <c r="K11" s="1132"/>
      <c r="L11" s="1132"/>
      <c r="M11" s="1132"/>
      <c r="N11" s="1132"/>
      <c r="O11" s="1132"/>
      <c r="P11" s="1132"/>
      <c r="Q11" s="1132"/>
      <c r="R11" s="1132"/>
      <c r="S11" s="1132"/>
      <c r="T11" s="1132"/>
      <c r="U11" s="1132"/>
      <c r="V11" s="1132"/>
      <c r="W11" s="1132"/>
      <c r="X11" s="1132"/>
      <c r="Y11" s="1132"/>
    </row>
    <row r="12" spans="1:25" ht="17.25">
      <c r="A12" s="217"/>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row>
    <row r="13" spans="1:25" ht="14.25">
      <c r="A13" s="215"/>
      <c r="B13" s="215">
        <v>1</v>
      </c>
      <c r="C13" s="1131" t="s">
        <v>447</v>
      </c>
      <c r="D13" s="1131"/>
      <c r="E13" s="1131"/>
      <c r="F13" s="1131"/>
      <c r="G13" s="1131"/>
      <c r="H13" s="215"/>
      <c r="I13" s="35" t="s">
        <v>448</v>
      </c>
      <c r="J13" s="1146">
        <f>'入力'!B24</f>
        <v>41634</v>
      </c>
      <c r="K13" s="1146"/>
      <c r="L13" s="1146"/>
      <c r="M13" s="1146"/>
      <c r="N13" s="1146"/>
      <c r="O13" s="1146"/>
      <c r="P13" s="1146"/>
      <c r="Q13" s="1144">
        <f>J13</f>
        <v>41634</v>
      </c>
      <c r="R13" s="1144"/>
      <c r="S13" s="215"/>
      <c r="T13" s="215"/>
      <c r="U13" s="215"/>
      <c r="V13" s="215"/>
      <c r="W13" s="215"/>
      <c r="X13" s="215"/>
      <c r="Y13" s="215"/>
    </row>
    <row r="14" spans="1:25" ht="13.5">
      <c r="A14" s="215"/>
      <c r="B14" s="215"/>
      <c r="C14" s="215"/>
      <c r="D14" s="215"/>
      <c r="E14" s="215"/>
      <c r="F14" s="215"/>
      <c r="G14" s="215"/>
      <c r="H14" s="215"/>
      <c r="I14" s="35" t="s">
        <v>449</v>
      </c>
      <c r="J14" s="1145">
        <f>'入力'!B25</f>
        <v>0.5833333333333334</v>
      </c>
      <c r="K14" s="1145"/>
      <c r="L14" s="1145"/>
      <c r="M14" s="1145"/>
      <c r="N14" s="1145"/>
      <c r="O14" s="1123" t="s">
        <v>450</v>
      </c>
      <c r="P14" s="1123"/>
      <c r="Q14" s="1145">
        <f>'入力'!B27</f>
        <v>0.6979166666666666</v>
      </c>
      <c r="R14" s="1145"/>
      <c r="S14" s="1145"/>
      <c r="T14" s="1145"/>
      <c r="U14" s="1145"/>
      <c r="V14" s="215"/>
      <c r="W14" s="215"/>
      <c r="X14" s="215"/>
      <c r="Y14" s="215"/>
    </row>
    <row r="15" spans="1:25" ht="13.5">
      <c r="A15" s="215"/>
      <c r="B15" s="215"/>
      <c r="C15" s="215"/>
      <c r="D15" s="215"/>
      <c r="E15" s="215"/>
      <c r="F15" s="215"/>
      <c r="G15" s="215"/>
      <c r="H15" s="215"/>
      <c r="I15" s="35"/>
      <c r="J15" s="215"/>
      <c r="K15" s="215"/>
      <c r="L15" s="215"/>
      <c r="M15" s="215"/>
      <c r="N15" s="215"/>
      <c r="O15" s="215"/>
      <c r="P15" s="215"/>
      <c r="Q15" s="215"/>
      <c r="R15" s="215"/>
      <c r="S15" s="215"/>
      <c r="T15" s="215"/>
      <c r="U15" s="215"/>
      <c r="V15" s="215"/>
      <c r="W15" s="215"/>
      <c r="X15" s="215"/>
      <c r="Y15" s="215"/>
    </row>
    <row r="16" spans="1:25" ht="13.5">
      <c r="A16" s="215"/>
      <c r="B16" s="215">
        <v>2</v>
      </c>
      <c r="C16" s="1131" t="s">
        <v>451</v>
      </c>
      <c r="D16" s="1131"/>
      <c r="E16" s="1131"/>
      <c r="F16" s="1131"/>
      <c r="G16" s="1131"/>
      <c r="H16" s="215"/>
      <c r="I16" s="35" t="s">
        <v>448</v>
      </c>
      <c r="J16" s="1123">
        <f>'入力'!B56</f>
        <v>3</v>
      </c>
      <c r="K16" s="1123"/>
      <c r="L16" s="215" t="s">
        <v>329</v>
      </c>
      <c r="M16" s="1123">
        <f>'入力'!B57</f>
        <v>2</v>
      </c>
      <c r="N16" s="1123"/>
      <c r="O16" s="215" t="s">
        <v>452</v>
      </c>
      <c r="P16" s="215"/>
      <c r="Q16" s="215"/>
      <c r="R16" s="215"/>
      <c r="S16" s="215"/>
      <c r="T16" s="215"/>
      <c r="U16" s="215"/>
      <c r="V16" s="215"/>
      <c r="W16" s="215"/>
      <c r="X16" s="215"/>
      <c r="Y16" s="215"/>
    </row>
    <row r="17" spans="1:25" ht="13.5">
      <c r="A17" s="215"/>
      <c r="B17" s="215"/>
      <c r="C17" s="215"/>
      <c r="D17" s="215"/>
      <c r="E17" s="215"/>
      <c r="F17" s="215"/>
      <c r="G17" s="215"/>
      <c r="H17" s="215"/>
      <c r="I17" s="35"/>
      <c r="J17" s="215"/>
      <c r="K17" s="215"/>
      <c r="L17" s="215"/>
      <c r="M17" s="215"/>
      <c r="N17" s="215"/>
      <c r="O17" s="215"/>
      <c r="P17" s="215"/>
      <c r="Q17" s="215"/>
      <c r="R17" s="215"/>
      <c r="S17" s="215"/>
      <c r="T17" s="215"/>
      <c r="U17" s="215"/>
      <c r="V17" s="215"/>
      <c r="W17" s="215"/>
      <c r="X17" s="215"/>
      <c r="Y17" s="215"/>
    </row>
    <row r="18" spans="1:25" ht="13.5">
      <c r="A18" s="215"/>
      <c r="B18" s="215">
        <v>3</v>
      </c>
      <c r="C18" s="1131" t="s">
        <v>454</v>
      </c>
      <c r="D18" s="1131"/>
      <c r="E18" s="1131"/>
      <c r="F18" s="1131"/>
      <c r="G18" s="1131"/>
      <c r="H18" s="1131"/>
      <c r="I18" s="1131"/>
      <c r="J18" s="1131"/>
      <c r="K18" s="1131"/>
      <c r="L18" s="1131"/>
      <c r="M18" s="1131"/>
      <c r="N18" s="215"/>
      <c r="O18" s="215"/>
      <c r="P18" s="215"/>
      <c r="Q18" s="215"/>
      <c r="R18" s="215"/>
      <c r="S18" s="215"/>
      <c r="T18" s="215"/>
      <c r="U18" s="215"/>
      <c r="V18" s="215"/>
      <c r="W18" s="215"/>
      <c r="X18" s="215"/>
      <c r="Y18" s="215"/>
    </row>
    <row r="19" spans="1:25" ht="13.5">
      <c r="A19" s="215"/>
      <c r="B19" s="215"/>
      <c r="C19" s="215"/>
      <c r="D19" s="215" t="s">
        <v>455</v>
      </c>
      <c r="E19" s="1122" t="s">
        <v>456</v>
      </c>
      <c r="F19" s="1122"/>
      <c r="G19" s="1122"/>
      <c r="H19" s="215"/>
      <c r="I19" s="35" t="s">
        <v>449</v>
      </c>
      <c r="J19" s="1131" t="s">
        <v>13</v>
      </c>
      <c r="K19" s="1131"/>
      <c r="L19" s="1131"/>
      <c r="M19" s="1131"/>
      <c r="N19" s="1131"/>
      <c r="O19" s="1131"/>
      <c r="P19" s="1131"/>
      <c r="Q19" s="1131"/>
      <c r="R19" s="1131"/>
      <c r="S19" s="1131"/>
      <c r="T19" s="1131"/>
      <c r="U19" s="1131"/>
      <c r="V19" s="214"/>
      <c r="W19" s="214"/>
      <c r="X19" s="214"/>
      <c r="Y19" s="214"/>
    </row>
    <row r="20" spans="1:25" ht="13.5">
      <c r="A20" s="215"/>
      <c r="B20" s="215"/>
      <c r="C20" s="215"/>
      <c r="D20" s="215"/>
      <c r="E20" s="215"/>
      <c r="F20" s="215"/>
      <c r="G20" s="215"/>
      <c r="H20" s="215"/>
      <c r="I20" s="35"/>
      <c r="J20" s="214"/>
      <c r="K20" s="214"/>
      <c r="L20" s="214"/>
      <c r="M20" s="214"/>
      <c r="N20" s="214"/>
      <c r="O20" s="214"/>
      <c r="P20" s="214"/>
      <c r="Q20" s="214"/>
      <c r="R20" s="214"/>
      <c r="S20" s="214"/>
      <c r="T20" s="214"/>
      <c r="U20" s="214"/>
      <c r="V20" s="214"/>
      <c r="W20" s="214"/>
      <c r="X20" s="214"/>
      <c r="Y20" s="214"/>
    </row>
    <row r="21" spans="1:25" ht="13.5">
      <c r="A21" s="215"/>
      <c r="B21" s="215"/>
      <c r="C21" s="215"/>
      <c r="D21" s="215" t="s">
        <v>455</v>
      </c>
      <c r="E21" s="1122" t="s">
        <v>457</v>
      </c>
      <c r="F21" s="1122"/>
      <c r="G21" s="1122"/>
      <c r="H21" s="215"/>
      <c r="I21" s="1129" t="s">
        <v>449</v>
      </c>
      <c r="J21" s="1140" t="s">
        <v>19</v>
      </c>
      <c r="K21" s="1140"/>
      <c r="L21" s="1140"/>
      <c r="M21" s="1140"/>
      <c r="N21" s="1140"/>
      <c r="O21" s="1140"/>
      <c r="P21" s="1140"/>
      <c r="Q21" s="1140"/>
      <c r="R21" s="1140"/>
      <c r="S21" s="1140"/>
      <c r="T21" s="1140"/>
      <c r="U21" s="1140"/>
      <c r="V21" s="1140"/>
      <c r="W21" s="1140"/>
      <c r="X21" s="1140"/>
      <c r="Y21" s="1140"/>
    </row>
    <row r="22" spans="1:25" ht="13.5">
      <c r="A22" s="215"/>
      <c r="B22" s="215"/>
      <c r="C22" s="215"/>
      <c r="D22" s="215"/>
      <c r="E22" s="215"/>
      <c r="F22" s="215"/>
      <c r="G22" s="215"/>
      <c r="H22" s="215"/>
      <c r="I22" s="1130"/>
      <c r="J22" s="1141"/>
      <c r="K22" s="1141"/>
      <c r="L22" s="1141"/>
      <c r="M22" s="1141"/>
      <c r="N22" s="1141"/>
      <c r="O22" s="1141"/>
      <c r="P22" s="1141"/>
      <c r="Q22" s="1141"/>
      <c r="R22" s="1141"/>
      <c r="S22" s="1141"/>
      <c r="T22" s="1141"/>
      <c r="U22" s="1141"/>
      <c r="V22" s="1141"/>
      <c r="W22" s="1141"/>
      <c r="X22" s="1141"/>
      <c r="Y22" s="1141"/>
    </row>
    <row r="23" spans="1:25" ht="13.5">
      <c r="A23" s="215"/>
      <c r="B23" s="215"/>
      <c r="C23" s="215"/>
      <c r="D23" s="215"/>
      <c r="E23" s="215"/>
      <c r="F23" s="215"/>
      <c r="G23" s="215"/>
      <c r="H23" s="215"/>
      <c r="I23" s="1129" t="s">
        <v>449</v>
      </c>
      <c r="J23" s="1140" t="s">
        <v>14</v>
      </c>
      <c r="K23" s="1140"/>
      <c r="L23" s="1140"/>
      <c r="M23" s="1140"/>
      <c r="N23" s="1140"/>
      <c r="O23" s="1140"/>
      <c r="P23" s="1140"/>
      <c r="Q23" s="1140"/>
      <c r="R23" s="1140"/>
      <c r="S23" s="1140"/>
      <c r="T23" s="1140"/>
      <c r="U23" s="1140"/>
      <c r="V23" s="1140"/>
      <c r="W23" s="1140"/>
      <c r="X23" s="1140"/>
      <c r="Y23" s="1140"/>
    </row>
    <row r="24" spans="1:25" ht="13.5">
      <c r="A24" s="215"/>
      <c r="B24" s="215"/>
      <c r="C24" s="215"/>
      <c r="D24" s="215"/>
      <c r="E24" s="215"/>
      <c r="F24" s="215"/>
      <c r="G24" s="215"/>
      <c r="H24" s="215"/>
      <c r="I24" s="1130"/>
      <c r="J24" s="1141"/>
      <c r="K24" s="1141"/>
      <c r="L24" s="1141"/>
      <c r="M24" s="1141"/>
      <c r="N24" s="1141"/>
      <c r="O24" s="1141"/>
      <c r="P24" s="1141"/>
      <c r="Q24" s="1141"/>
      <c r="R24" s="1141"/>
      <c r="S24" s="1141"/>
      <c r="T24" s="1141"/>
      <c r="U24" s="1141"/>
      <c r="V24" s="1141"/>
      <c r="W24" s="1141"/>
      <c r="X24" s="1141"/>
      <c r="Y24" s="1141"/>
    </row>
    <row r="25" spans="1:25" ht="13.5">
      <c r="A25" s="215"/>
      <c r="B25" s="215"/>
      <c r="C25" s="215"/>
      <c r="D25" s="215"/>
      <c r="E25" s="215"/>
      <c r="F25" s="215"/>
      <c r="G25" s="215"/>
      <c r="H25" s="215"/>
      <c r="I25" s="1134" t="s">
        <v>449</v>
      </c>
      <c r="J25" s="1143"/>
      <c r="K25" s="1143"/>
      <c r="L25" s="1143"/>
      <c r="M25" s="1143"/>
      <c r="N25" s="1143"/>
      <c r="O25" s="1143"/>
      <c r="P25" s="1143"/>
      <c r="Q25" s="1143"/>
      <c r="R25" s="1143"/>
      <c r="S25" s="1143"/>
      <c r="T25" s="1143"/>
      <c r="U25" s="1143"/>
      <c r="V25" s="1143"/>
      <c r="W25" s="1143"/>
      <c r="X25" s="1143"/>
      <c r="Y25" s="1143"/>
    </row>
    <row r="26" spans="1:25" ht="13.5">
      <c r="A26" s="215"/>
      <c r="B26" s="215"/>
      <c r="C26" s="215"/>
      <c r="D26" s="215"/>
      <c r="E26" s="215"/>
      <c r="F26" s="215"/>
      <c r="G26" s="215"/>
      <c r="H26" s="215"/>
      <c r="I26" s="1130"/>
      <c r="J26" s="1141"/>
      <c r="K26" s="1141"/>
      <c r="L26" s="1141"/>
      <c r="M26" s="1141"/>
      <c r="N26" s="1141"/>
      <c r="O26" s="1141"/>
      <c r="P26" s="1141"/>
      <c r="Q26" s="1141"/>
      <c r="R26" s="1141"/>
      <c r="S26" s="1141"/>
      <c r="T26" s="1141"/>
      <c r="U26" s="1141"/>
      <c r="V26" s="1141"/>
      <c r="W26" s="1141"/>
      <c r="X26" s="1141"/>
      <c r="Y26" s="1141"/>
    </row>
    <row r="27" spans="1:25" ht="13.5">
      <c r="A27" s="215"/>
      <c r="B27" s="215"/>
      <c r="C27" s="215"/>
      <c r="D27" s="215"/>
      <c r="E27" s="215"/>
      <c r="F27" s="215"/>
      <c r="G27" s="215"/>
      <c r="H27" s="215"/>
      <c r="I27" s="35"/>
      <c r="J27" s="214"/>
      <c r="K27" s="214"/>
      <c r="L27" s="214"/>
      <c r="M27" s="214"/>
      <c r="N27" s="214"/>
      <c r="O27" s="214"/>
      <c r="P27" s="214"/>
      <c r="Q27" s="214"/>
      <c r="R27" s="214"/>
      <c r="S27" s="214"/>
      <c r="T27" s="214"/>
      <c r="U27" s="214"/>
      <c r="V27" s="214"/>
      <c r="W27" s="214"/>
      <c r="X27" s="214"/>
      <c r="Y27" s="214"/>
    </row>
    <row r="28" spans="1:25" ht="13.5">
      <c r="A28" s="215"/>
      <c r="B28" s="215"/>
      <c r="C28" s="215"/>
      <c r="D28" s="215" t="s">
        <v>458</v>
      </c>
      <c r="E28" s="1122" t="s">
        <v>459</v>
      </c>
      <c r="F28" s="1122"/>
      <c r="G28" s="1122"/>
      <c r="H28" s="215"/>
      <c r="I28" s="1129" t="s">
        <v>449</v>
      </c>
      <c r="J28" s="1148" t="s">
        <v>15</v>
      </c>
      <c r="K28" s="1140"/>
      <c r="L28" s="1140"/>
      <c r="M28" s="1140"/>
      <c r="N28" s="1140"/>
      <c r="O28" s="1140"/>
      <c r="P28" s="1140"/>
      <c r="Q28" s="1140"/>
      <c r="R28" s="1140"/>
      <c r="S28" s="1140"/>
      <c r="T28" s="1140"/>
      <c r="U28" s="1140"/>
      <c r="V28" s="1140"/>
      <c r="W28" s="1140"/>
      <c r="X28" s="1140"/>
      <c r="Y28" s="1140"/>
    </row>
    <row r="29" spans="1:25" ht="13.5">
      <c r="A29" s="215"/>
      <c r="B29" s="215"/>
      <c r="C29" s="215"/>
      <c r="D29" s="215"/>
      <c r="E29" s="215"/>
      <c r="F29" s="215"/>
      <c r="G29" s="215"/>
      <c r="H29" s="215"/>
      <c r="I29" s="1130"/>
      <c r="J29" s="1141"/>
      <c r="K29" s="1141"/>
      <c r="L29" s="1141"/>
      <c r="M29" s="1141"/>
      <c r="N29" s="1141"/>
      <c r="O29" s="1141"/>
      <c r="P29" s="1141"/>
      <c r="Q29" s="1141"/>
      <c r="R29" s="1141"/>
      <c r="S29" s="1141"/>
      <c r="T29" s="1141"/>
      <c r="U29" s="1141"/>
      <c r="V29" s="1141"/>
      <c r="W29" s="1141"/>
      <c r="X29" s="1141"/>
      <c r="Y29" s="1141"/>
    </row>
    <row r="30" spans="1:25" ht="13.5">
      <c r="A30" s="215"/>
      <c r="B30" s="215"/>
      <c r="C30" s="215"/>
      <c r="D30" s="215"/>
      <c r="E30" s="215"/>
      <c r="F30" s="215"/>
      <c r="G30" s="215"/>
      <c r="H30" s="215"/>
      <c r="I30" s="1129" t="s">
        <v>449</v>
      </c>
      <c r="J30" s="1142" t="s">
        <v>16</v>
      </c>
      <c r="K30" s="1143"/>
      <c r="L30" s="1143"/>
      <c r="M30" s="1143"/>
      <c r="N30" s="1143"/>
      <c r="O30" s="1143"/>
      <c r="P30" s="1143"/>
      <c r="Q30" s="1143"/>
      <c r="R30" s="1143"/>
      <c r="S30" s="1143"/>
      <c r="T30" s="1143"/>
      <c r="U30" s="1143"/>
      <c r="V30" s="1143"/>
      <c r="W30" s="1143"/>
      <c r="X30" s="1143"/>
      <c r="Y30" s="1143"/>
    </row>
    <row r="31" spans="1:25" ht="13.5">
      <c r="A31" s="215"/>
      <c r="B31" s="215"/>
      <c r="C31" s="215"/>
      <c r="D31" s="215"/>
      <c r="E31" s="215"/>
      <c r="F31" s="215"/>
      <c r="G31" s="215"/>
      <c r="H31" s="215"/>
      <c r="I31" s="1130"/>
      <c r="J31" s="1141"/>
      <c r="K31" s="1141"/>
      <c r="L31" s="1141"/>
      <c r="M31" s="1141"/>
      <c r="N31" s="1141"/>
      <c r="O31" s="1141"/>
      <c r="P31" s="1141"/>
      <c r="Q31" s="1141"/>
      <c r="R31" s="1141"/>
      <c r="S31" s="1141"/>
      <c r="T31" s="1141"/>
      <c r="U31" s="1141"/>
      <c r="V31" s="1141"/>
      <c r="W31" s="1141"/>
      <c r="X31" s="1141"/>
      <c r="Y31" s="1141"/>
    </row>
    <row r="32" spans="1:25" ht="13.5">
      <c r="A32" s="215"/>
      <c r="B32" s="215"/>
      <c r="C32" s="215"/>
      <c r="D32" s="215"/>
      <c r="E32" s="215"/>
      <c r="F32" s="215"/>
      <c r="G32" s="215"/>
      <c r="H32" s="215"/>
      <c r="I32" s="1129" t="s">
        <v>449</v>
      </c>
      <c r="J32" s="1143" t="s">
        <v>17</v>
      </c>
      <c r="K32" s="1143"/>
      <c r="L32" s="1143"/>
      <c r="M32" s="1143"/>
      <c r="N32" s="1143"/>
      <c r="O32" s="1143"/>
      <c r="P32" s="1143"/>
      <c r="Q32" s="1143"/>
      <c r="R32" s="1143"/>
      <c r="S32" s="1143"/>
      <c r="T32" s="1143"/>
      <c r="U32" s="1143"/>
      <c r="V32" s="1143"/>
      <c r="W32" s="1143"/>
      <c r="X32" s="1143"/>
      <c r="Y32" s="1143"/>
    </row>
    <row r="33" spans="1:25" ht="13.5">
      <c r="A33" s="215"/>
      <c r="B33" s="215"/>
      <c r="C33" s="215"/>
      <c r="D33" s="215"/>
      <c r="E33" s="215"/>
      <c r="F33" s="215"/>
      <c r="G33" s="215"/>
      <c r="H33" s="215"/>
      <c r="I33" s="1130"/>
      <c r="J33" s="1141"/>
      <c r="K33" s="1141"/>
      <c r="L33" s="1141"/>
      <c r="M33" s="1141"/>
      <c r="N33" s="1141"/>
      <c r="O33" s="1141"/>
      <c r="P33" s="1141"/>
      <c r="Q33" s="1141"/>
      <c r="R33" s="1141"/>
      <c r="S33" s="1141"/>
      <c r="T33" s="1141"/>
      <c r="U33" s="1141"/>
      <c r="V33" s="1141"/>
      <c r="W33" s="1141"/>
      <c r="X33" s="1141"/>
      <c r="Y33" s="1141"/>
    </row>
    <row r="34" spans="1:25" ht="13.5">
      <c r="A34" s="215"/>
      <c r="B34" s="215"/>
      <c r="C34" s="215"/>
      <c r="D34" s="215"/>
      <c r="E34" s="215"/>
      <c r="F34" s="215"/>
      <c r="G34" s="215"/>
      <c r="H34" s="215"/>
      <c r="I34" s="35"/>
      <c r="J34" s="214"/>
      <c r="K34" s="214"/>
      <c r="L34" s="214"/>
      <c r="M34" s="214"/>
      <c r="N34" s="214"/>
      <c r="O34" s="214"/>
      <c r="P34" s="214"/>
      <c r="Q34" s="214"/>
      <c r="R34" s="214"/>
      <c r="S34" s="214"/>
      <c r="T34" s="214"/>
      <c r="U34" s="214"/>
      <c r="V34" s="214"/>
      <c r="W34" s="214"/>
      <c r="X34" s="214"/>
      <c r="Y34" s="214"/>
    </row>
    <row r="35" spans="1:25" ht="13.5">
      <c r="A35" s="215"/>
      <c r="B35" s="215"/>
      <c r="C35" s="215"/>
      <c r="D35" s="220"/>
      <c r="E35" s="220"/>
      <c r="F35" s="220"/>
      <c r="G35" s="220"/>
      <c r="H35" s="220"/>
      <c r="I35" s="220"/>
      <c r="J35" s="220"/>
      <c r="K35" s="220"/>
      <c r="L35" s="220"/>
      <c r="M35" s="220"/>
      <c r="N35" s="220"/>
      <c r="O35" s="220"/>
      <c r="P35" s="220"/>
      <c r="Q35" s="220"/>
      <c r="R35" s="220"/>
      <c r="S35" s="220"/>
      <c r="T35" s="220"/>
      <c r="U35" s="220"/>
      <c r="V35" s="220"/>
      <c r="W35" s="220"/>
      <c r="X35" s="220"/>
      <c r="Y35" s="220"/>
    </row>
    <row r="36" spans="1:25" ht="13.5">
      <c r="A36" s="215"/>
      <c r="B36" s="215">
        <v>4</v>
      </c>
      <c r="C36" s="1131" t="s">
        <v>461</v>
      </c>
      <c r="D36" s="1131"/>
      <c r="E36" s="1131"/>
      <c r="F36" s="1131"/>
      <c r="G36" s="1131"/>
      <c r="H36" s="215"/>
      <c r="I36" s="1123" t="s">
        <v>448</v>
      </c>
      <c r="J36" s="1122" t="s">
        <v>62</v>
      </c>
      <c r="K36" s="1122"/>
      <c r="L36" s="1122"/>
      <c r="M36" s="1122"/>
      <c r="N36" s="1122"/>
      <c r="O36" s="1122"/>
      <c r="P36" s="1122"/>
      <c r="Q36" s="1122"/>
      <c r="R36" s="1122"/>
      <c r="S36" s="1122"/>
      <c r="T36" s="1122"/>
      <c r="U36" s="1122"/>
      <c r="V36" s="1122"/>
      <c r="W36" s="1122"/>
      <c r="X36" s="1122"/>
      <c r="Y36" s="1122"/>
    </row>
    <row r="37" spans="1:25" ht="13.5">
      <c r="A37" s="215"/>
      <c r="B37" s="215"/>
      <c r="C37" s="215"/>
      <c r="D37" s="215"/>
      <c r="E37" s="215"/>
      <c r="F37" s="215"/>
      <c r="G37" s="215"/>
      <c r="H37" s="215"/>
      <c r="I37" s="1123"/>
      <c r="J37" s="1122"/>
      <c r="K37" s="1122"/>
      <c r="L37" s="1122"/>
      <c r="M37" s="1122"/>
      <c r="N37" s="1122"/>
      <c r="O37" s="1122"/>
      <c r="P37" s="1122"/>
      <c r="Q37" s="1122"/>
      <c r="R37" s="1122"/>
      <c r="S37" s="1122"/>
      <c r="T37" s="1122"/>
      <c r="U37" s="1122"/>
      <c r="V37" s="1122"/>
      <c r="W37" s="1122"/>
      <c r="X37" s="1122"/>
      <c r="Y37" s="1122"/>
    </row>
    <row r="38" spans="1:25" ht="13.5">
      <c r="A38" s="215"/>
      <c r="B38" s="215"/>
      <c r="C38" s="215"/>
      <c r="D38" s="215"/>
      <c r="E38" s="215"/>
      <c r="F38" s="215"/>
      <c r="G38" s="215"/>
      <c r="H38" s="215"/>
      <c r="I38" s="35"/>
      <c r="J38" s="214"/>
      <c r="K38" s="214"/>
      <c r="L38" s="214"/>
      <c r="M38" s="214"/>
      <c r="N38" s="214"/>
      <c r="O38" s="214"/>
      <c r="P38" s="214"/>
      <c r="Q38" s="214"/>
      <c r="R38" s="214"/>
      <c r="S38" s="214"/>
      <c r="T38" s="214"/>
      <c r="U38" s="214"/>
      <c r="V38" s="214"/>
      <c r="W38" s="214"/>
      <c r="X38" s="214"/>
      <c r="Y38" s="214"/>
    </row>
    <row r="39" spans="1:25" ht="13.5">
      <c r="A39" s="215"/>
      <c r="B39" s="215">
        <v>5</v>
      </c>
      <c r="C39" s="1131" t="s">
        <v>462</v>
      </c>
      <c r="D39" s="1131"/>
      <c r="E39" s="1131"/>
      <c r="F39" s="1131"/>
      <c r="G39" s="1131"/>
      <c r="H39" s="215"/>
      <c r="I39" s="35" t="s">
        <v>463</v>
      </c>
      <c r="J39" s="1130">
        <v>52</v>
      </c>
      <c r="K39" s="1130"/>
      <c r="L39" s="1130"/>
      <c r="M39" s="219" t="s">
        <v>464</v>
      </c>
      <c r="N39" s="214"/>
      <c r="O39" s="214"/>
      <c r="P39" s="214"/>
      <c r="Q39" s="214"/>
      <c r="R39" s="214"/>
      <c r="S39" s="214"/>
      <c r="T39" s="214"/>
      <c r="U39" s="214"/>
      <c r="V39" s="214"/>
      <c r="W39" s="214"/>
      <c r="X39" s="214"/>
      <c r="Y39" s="214"/>
    </row>
    <row r="40" spans="1:25" ht="13.5">
      <c r="A40" s="215"/>
      <c r="B40" s="215"/>
      <c r="C40" s="215"/>
      <c r="D40" s="215"/>
      <c r="E40" s="215"/>
      <c r="F40" s="215"/>
      <c r="G40" s="215"/>
      <c r="H40" s="215"/>
      <c r="I40" s="35"/>
      <c r="J40" s="214"/>
      <c r="K40" s="214"/>
      <c r="L40" s="214"/>
      <c r="M40" s="214"/>
      <c r="N40" s="214"/>
      <c r="O40" s="214"/>
      <c r="P40" s="214"/>
      <c r="Q40" s="214"/>
      <c r="R40" s="214"/>
      <c r="S40" s="214"/>
      <c r="T40" s="214"/>
      <c r="U40" s="214"/>
      <c r="V40" s="214"/>
      <c r="W40" s="214"/>
      <c r="X40" s="214"/>
      <c r="Y40" s="214"/>
    </row>
    <row r="41" spans="1:25" ht="13.5">
      <c r="A41" s="215"/>
      <c r="B41" s="215">
        <v>6</v>
      </c>
      <c r="C41" s="1131" t="s">
        <v>465</v>
      </c>
      <c r="D41" s="1131"/>
      <c r="E41" s="1131"/>
      <c r="F41" s="1131"/>
      <c r="G41" s="1131"/>
      <c r="H41" s="215"/>
      <c r="I41" s="35" t="s">
        <v>448</v>
      </c>
      <c r="J41" s="1141"/>
      <c r="K41" s="1141"/>
      <c r="L41" s="1141"/>
      <c r="M41" s="1141"/>
      <c r="N41" s="1141"/>
      <c r="O41" s="1141"/>
      <c r="P41" s="1141"/>
      <c r="Q41" s="1141"/>
      <c r="R41" s="1141"/>
      <c r="S41" s="1141"/>
      <c r="T41" s="214"/>
      <c r="U41" s="214"/>
      <c r="V41" s="214"/>
      <c r="W41" s="214"/>
      <c r="X41" s="214"/>
      <c r="Y41" s="214"/>
    </row>
    <row r="42" spans="1:25" ht="13.5">
      <c r="A42" s="215"/>
      <c r="B42" s="215"/>
      <c r="C42" s="215"/>
      <c r="D42" s="215"/>
      <c r="E42" s="215"/>
      <c r="F42" s="215"/>
      <c r="G42" s="215"/>
      <c r="H42" s="215"/>
      <c r="I42" s="35"/>
      <c r="J42" s="214"/>
      <c r="K42" s="214"/>
      <c r="L42" s="214"/>
      <c r="M42" s="214"/>
      <c r="N42" s="214"/>
      <c r="O42" s="214"/>
      <c r="P42" s="214"/>
      <c r="Q42" s="214"/>
      <c r="R42" s="214"/>
      <c r="S42" s="214"/>
      <c r="T42" s="214"/>
      <c r="U42" s="214"/>
      <c r="V42" s="214"/>
      <c r="W42" s="214"/>
      <c r="X42" s="214"/>
      <c r="Y42" s="214"/>
    </row>
    <row r="43" spans="1:25" ht="13.5">
      <c r="A43" s="215"/>
      <c r="B43" s="215">
        <v>7</v>
      </c>
      <c r="C43" s="1131" t="s">
        <v>466</v>
      </c>
      <c r="D43" s="1131"/>
      <c r="E43" s="1131"/>
      <c r="F43" s="1131"/>
      <c r="G43" s="1131"/>
      <c r="H43" s="1131"/>
      <c r="I43" s="35" t="s">
        <v>448</v>
      </c>
      <c r="J43" s="1147"/>
      <c r="K43" s="1130"/>
      <c r="L43" s="1130"/>
      <c r="M43" s="1130"/>
      <c r="N43" s="1130"/>
      <c r="O43" s="1130"/>
      <c r="P43" s="1130"/>
      <c r="Q43" s="219" t="s">
        <v>377</v>
      </c>
      <c r="R43" s="214"/>
      <c r="S43" s="214"/>
      <c r="T43" s="214"/>
      <c r="U43" s="214"/>
      <c r="V43" s="214"/>
      <c r="W43" s="214"/>
      <c r="X43" s="214"/>
      <c r="Y43" s="214"/>
    </row>
    <row r="44" spans="1:25" ht="13.5">
      <c r="A44" s="215"/>
      <c r="B44" s="215"/>
      <c r="C44" s="215"/>
      <c r="D44" s="215"/>
      <c r="E44" s="215"/>
      <c r="F44" s="215"/>
      <c r="G44" s="215"/>
      <c r="H44" s="215"/>
      <c r="I44" s="35"/>
      <c r="J44" s="214"/>
      <c r="K44" s="214"/>
      <c r="L44" s="214"/>
      <c r="M44" s="214"/>
      <c r="N44" s="214"/>
      <c r="O44" s="214"/>
      <c r="P44" s="214"/>
      <c r="Q44" s="214"/>
      <c r="R44" s="214"/>
      <c r="S44" s="214"/>
      <c r="T44" s="214"/>
      <c r="U44" s="214"/>
      <c r="V44" s="214"/>
      <c r="W44" s="214"/>
      <c r="X44" s="214"/>
      <c r="Y44" s="214"/>
    </row>
    <row r="45" spans="1:25" ht="13.5">
      <c r="A45" s="215"/>
      <c r="B45" s="215">
        <v>8</v>
      </c>
      <c r="C45" s="1131" t="s">
        <v>484</v>
      </c>
      <c r="D45" s="1131"/>
      <c r="E45" s="1131"/>
      <c r="F45" s="1131"/>
      <c r="G45" s="1131"/>
      <c r="H45" s="1131"/>
      <c r="I45" s="1123" t="s">
        <v>448</v>
      </c>
      <c r="J45" s="1140" t="s">
        <v>18</v>
      </c>
      <c r="K45" s="1140"/>
      <c r="L45" s="1140"/>
      <c r="M45" s="1140"/>
      <c r="N45" s="1140"/>
      <c r="O45" s="1140"/>
      <c r="P45" s="1140"/>
      <c r="Q45" s="1140"/>
      <c r="R45" s="1140"/>
      <c r="S45" s="1140"/>
      <c r="T45" s="1140"/>
      <c r="U45" s="1140"/>
      <c r="V45" s="1140"/>
      <c r="W45" s="1140"/>
      <c r="X45" s="1140"/>
      <c r="Y45" s="1140"/>
    </row>
    <row r="46" spans="1:25" ht="13.5">
      <c r="A46" s="215"/>
      <c r="B46" s="215"/>
      <c r="C46" s="215"/>
      <c r="D46" s="215"/>
      <c r="E46" s="215"/>
      <c r="F46" s="215"/>
      <c r="G46" s="215"/>
      <c r="H46" s="215"/>
      <c r="I46" s="1123"/>
      <c r="J46" s="1141"/>
      <c r="K46" s="1141"/>
      <c r="L46" s="1141"/>
      <c r="M46" s="1141"/>
      <c r="N46" s="1141"/>
      <c r="O46" s="1141"/>
      <c r="P46" s="1141"/>
      <c r="Q46" s="1141"/>
      <c r="R46" s="1141"/>
      <c r="S46" s="1141"/>
      <c r="T46" s="1141"/>
      <c r="U46" s="1141"/>
      <c r="V46" s="1141"/>
      <c r="W46" s="1141"/>
      <c r="X46" s="1141"/>
      <c r="Y46" s="1141"/>
    </row>
    <row r="47" spans="1:25" ht="13.5">
      <c r="A47" s="215"/>
      <c r="B47" s="215"/>
      <c r="C47" s="215"/>
      <c r="D47" s="215"/>
      <c r="E47" s="215"/>
      <c r="F47" s="215"/>
      <c r="G47" s="215"/>
      <c r="H47" s="215"/>
      <c r="I47" s="35"/>
      <c r="J47" s="215"/>
      <c r="K47" s="215"/>
      <c r="L47" s="215"/>
      <c r="M47" s="215"/>
      <c r="N47" s="215"/>
      <c r="O47" s="215"/>
      <c r="P47" s="215"/>
      <c r="Q47" s="215"/>
      <c r="R47" s="215"/>
      <c r="S47" s="215"/>
      <c r="T47" s="215"/>
      <c r="U47" s="215"/>
      <c r="V47" s="215"/>
      <c r="W47" s="215"/>
      <c r="X47" s="215"/>
      <c r="Y47" s="215"/>
    </row>
    <row r="48" spans="1:25" ht="13.5">
      <c r="A48" s="215"/>
      <c r="B48" s="1123" t="s">
        <v>485</v>
      </c>
      <c r="C48" s="1123"/>
      <c r="D48" s="1123"/>
      <c r="E48" s="1123"/>
      <c r="F48" s="215"/>
      <c r="G48" s="1123" t="s">
        <v>486</v>
      </c>
      <c r="H48" s="1123"/>
      <c r="I48" s="1123"/>
      <c r="J48" s="1123"/>
      <c r="K48" s="1123" t="s">
        <v>487</v>
      </c>
      <c r="L48" s="1123"/>
      <c r="M48" s="1123"/>
      <c r="N48" s="1123"/>
      <c r="O48" s="215"/>
      <c r="P48" s="215"/>
      <c r="Q48" s="215"/>
      <c r="R48" s="215"/>
      <c r="S48" s="215"/>
      <c r="T48" s="215"/>
      <c r="U48" s="215"/>
      <c r="V48" s="215"/>
      <c r="W48" s="215"/>
      <c r="X48" s="215"/>
      <c r="Y48" s="215"/>
    </row>
    <row r="49" spans="1:25" ht="13.5">
      <c r="A49" s="215"/>
      <c r="B49" s="215"/>
      <c r="C49" s="215"/>
      <c r="D49" s="215"/>
      <c r="E49" s="215"/>
      <c r="F49" s="215"/>
      <c r="G49" s="215"/>
      <c r="H49" s="215"/>
      <c r="I49" s="35"/>
      <c r="J49" s="215"/>
      <c r="K49" s="215"/>
      <c r="L49" s="215"/>
      <c r="M49" s="215"/>
      <c r="N49" s="215"/>
      <c r="O49" s="215"/>
      <c r="P49" s="215"/>
      <c r="Q49" s="215"/>
      <c r="R49" s="215"/>
      <c r="S49" s="215"/>
      <c r="T49" s="215"/>
      <c r="U49" s="215"/>
      <c r="V49" s="215"/>
      <c r="W49" s="215"/>
      <c r="X49" s="215"/>
      <c r="Y49" s="215"/>
    </row>
    <row r="50" spans="1:25" ht="13.5">
      <c r="A50" s="215"/>
      <c r="B50" s="215"/>
      <c r="C50" s="215"/>
      <c r="D50" s="215"/>
      <c r="E50" s="215"/>
      <c r="F50" s="215"/>
      <c r="G50" s="215"/>
      <c r="H50" s="215"/>
      <c r="I50" s="35"/>
      <c r="J50" s="215"/>
      <c r="K50" s="215"/>
      <c r="L50" s="215"/>
      <c r="M50" s="215"/>
      <c r="N50" s="215"/>
      <c r="O50" s="215"/>
      <c r="P50" s="215"/>
      <c r="Q50" s="215"/>
      <c r="R50" s="215"/>
      <c r="S50" s="215"/>
      <c r="T50" s="215"/>
      <c r="U50" s="215"/>
      <c r="V50" s="215"/>
      <c r="W50" s="215"/>
      <c r="X50" s="215"/>
      <c r="Y50" s="215"/>
    </row>
    <row r="51" spans="1:25" ht="13.5">
      <c r="A51" s="215"/>
      <c r="B51" s="215"/>
      <c r="C51" s="215"/>
      <c r="D51" s="215"/>
      <c r="E51" s="215"/>
      <c r="F51" s="215"/>
      <c r="G51" s="215"/>
      <c r="H51" s="215"/>
      <c r="I51" s="35"/>
      <c r="J51" s="215"/>
      <c r="K51" s="215"/>
      <c r="L51" s="215"/>
      <c r="M51" s="215"/>
      <c r="N51" s="215"/>
      <c r="O51" s="215"/>
      <c r="P51" s="215"/>
      <c r="Q51" s="215"/>
      <c r="R51" s="215"/>
      <c r="S51" s="215"/>
      <c r="T51" s="215"/>
      <c r="U51" s="215"/>
      <c r="V51" s="215"/>
      <c r="W51" s="215"/>
      <c r="X51" s="215"/>
      <c r="Y51" s="215"/>
    </row>
    <row r="52" spans="1:25" ht="13.5">
      <c r="A52" s="215"/>
      <c r="B52" s="215"/>
      <c r="C52" s="215"/>
      <c r="D52" s="215"/>
      <c r="E52" s="215"/>
      <c r="F52" s="215"/>
      <c r="G52" s="215"/>
      <c r="H52" s="215"/>
      <c r="I52" s="35"/>
      <c r="J52" s="215"/>
      <c r="K52" s="215"/>
      <c r="L52" s="215"/>
      <c r="M52" s="215"/>
      <c r="N52" s="215"/>
      <c r="O52" s="215"/>
      <c r="P52" s="215"/>
      <c r="Q52" s="215"/>
      <c r="R52" s="215"/>
      <c r="S52" s="215"/>
      <c r="T52" s="215"/>
      <c r="U52" s="215"/>
      <c r="V52" s="215"/>
      <c r="W52" s="215"/>
      <c r="X52" s="215"/>
      <c r="Y52" s="215"/>
    </row>
    <row r="53" spans="1:25" ht="13.5">
      <c r="A53" s="215"/>
      <c r="B53" s="215"/>
      <c r="C53" s="215"/>
      <c r="D53" s="215"/>
      <c r="E53" s="215"/>
      <c r="F53" s="215"/>
      <c r="G53" s="215"/>
      <c r="H53" s="215"/>
      <c r="I53" s="35"/>
      <c r="J53" s="215"/>
      <c r="K53" s="215"/>
      <c r="L53" s="215"/>
      <c r="M53" s="215"/>
      <c r="N53" s="215"/>
      <c r="O53" s="215"/>
      <c r="P53" s="215"/>
      <c r="Q53" s="215"/>
      <c r="R53" s="215"/>
      <c r="S53" s="215"/>
      <c r="T53" s="215"/>
      <c r="U53" s="215"/>
      <c r="V53" s="215"/>
      <c r="W53" s="215"/>
      <c r="X53" s="215"/>
      <c r="Y53" s="215"/>
    </row>
    <row r="54" spans="1:25" ht="13.5">
      <c r="A54" s="215"/>
      <c r="B54" s="215"/>
      <c r="C54" s="215"/>
      <c r="D54" s="215"/>
      <c r="E54" s="215"/>
      <c r="F54" s="215"/>
      <c r="G54" s="215"/>
      <c r="H54" s="215"/>
      <c r="I54" s="35"/>
      <c r="J54" s="215"/>
      <c r="K54" s="215"/>
      <c r="L54" s="215"/>
      <c r="M54" s="215"/>
      <c r="N54" s="215"/>
      <c r="O54" s="215"/>
      <c r="P54" s="215"/>
      <c r="Q54" s="215"/>
      <c r="R54" s="215"/>
      <c r="S54" s="215"/>
      <c r="T54" s="215"/>
      <c r="U54" s="215"/>
      <c r="V54" s="215"/>
      <c r="W54" s="215"/>
      <c r="X54" s="215"/>
      <c r="Y54" s="215"/>
    </row>
    <row r="55" spans="1:25" ht="13.5">
      <c r="A55" s="215"/>
      <c r="B55" s="215"/>
      <c r="C55" s="215"/>
      <c r="D55" s="215"/>
      <c r="E55" s="215"/>
      <c r="F55" s="215"/>
      <c r="G55" s="215"/>
      <c r="H55" s="215"/>
      <c r="I55" s="35"/>
      <c r="J55" s="215"/>
      <c r="K55" s="215"/>
      <c r="L55" s="215"/>
      <c r="M55" s="215"/>
      <c r="N55" s="215"/>
      <c r="O55" s="215"/>
      <c r="P55" s="215"/>
      <c r="Q55" s="215"/>
      <c r="R55" s="215"/>
      <c r="S55" s="215"/>
      <c r="T55" s="215"/>
      <c r="U55" s="215"/>
      <c r="V55" s="215"/>
      <c r="W55" s="215"/>
      <c r="X55" s="215"/>
      <c r="Y55" s="215"/>
    </row>
    <row r="56" spans="1:25" ht="13.5">
      <c r="A56" s="215"/>
      <c r="B56" s="215"/>
      <c r="C56" s="215"/>
      <c r="D56" s="215"/>
      <c r="E56" s="215"/>
      <c r="F56" s="215"/>
      <c r="G56" s="215"/>
      <c r="H56" s="215"/>
      <c r="I56" s="35"/>
      <c r="J56" s="215"/>
      <c r="K56" s="215"/>
      <c r="L56" s="215"/>
      <c r="M56" s="215"/>
      <c r="N56" s="215"/>
      <c r="O56" s="215"/>
      <c r="P56" s="215"/>
      <c r="Q56" s="215"/>
      <c r="R56" s="215"/>
      <c r="S56" s="215"/>
      <c r="T56" s="215"/>
      <c r="U56" s="215"/>
      <c r="V56" s="215"/>
      <c r="W56" s="215"/>
      <c r="X56" s="215"/>
      <c r="Y56" s="215"/>
    </row>
    <row r="57" spans="1:25" ht="13.5">
      <c r="A57" s="215"/>
      <c r="B57" s="215"/>
      <c r="C57" s="215"/>
      <c r="D57" s="215"/>
      <c r="E57" s="215"/>
      <c r="F57" s="215"/>
      <c r="G57" s="215"/>
      <c r="H57" s="215"/>
      <c r="I57" s="35"/>
      <c r="J57" s="215"/>
      <c r="K57" s="215"/>
      <c r="L57" s="215"/>
      <c r="M57" s="215"/>
      <c r="N57" s="215"/>
      <c r="O57" s="215"/>
      <c r="P57" s="215"/>
      <c r="Q57" s="215"/>
      <c r="R57" s="215"/>
      <c r="S57" s="215"/>
      <c r="T57" s="215"/>
      <c r="U57" s="215"/>
      <c r="V57" s="215"/>
      <c r="W57" s="215"/>
      <c r="X57" s="215"/>
      <c r="Y57" s="215"/>
    </row>
    <row r="58" spans="1:25" ht="13.5">
      <c r="A58" s="215"/>
      <c r="B58" s="215"/>
      <c r="C58" s="215"/>
      <c r="D58" s="215"/>
      <c r="E58" s="215"/>
      <c r="F58" s="215"/>
      <c r="G58" s="215"/>
      <c r="H58" s="215"/>
      <c r="I58" s="35"/>
      <c r="J58" s="215"/>
      <c r="K58" s="215"/>
      <c r="L58" s="215"/>
      <c r="M58" s="215"/>
      <c r="N58" s="215"/>
      <c r="O58" s="215"/>
      <c r="P58" s="215"/>
      <c r="Q58" s="215"/>
      <c r="R58" s="215"/>
      <c r="S58" s="215"/>
      <c r="T58" s="215"/>
      <c r="U58" s="215"/>
      <c r="V58" s="215"/>
      <c r="W58" s="215"/>
      <c r="X58" s="215"/>
      <c r="Y58" s="215"/>
    </row>
    <row r="59" spans="1:25" ht="13.5">
      <c r="A59" s="215"/>
      <c r="B59" s="215"/>
      <c r="C59" s="215"/>
      <c r="D59" s="215"/>
      <c r="E59" s="215"/>
      <c r="F59" s="215"/>
      <c r="G59" s="215"/>
      <c r="H59" s="215"/>
      <c r="I59" s="35"/>
      <c r="J59" s="215"/>
      <c r="K59" s="215"/>
      <c r="L59" s="215"/>
      <c r="M59" s="215"/>
      <c r="N59" s="215"/>
      <c r="O59" s="215"/>
      <c r="P59" s="215"/>
      <c r="Q59" s="215"/>
      <c r="R59" s="215"/>
      <c r="S59" s="215"/>
      <c r="T59" s="215"/>
      <c r="U59" s="215"/>
      <c r="V59" s="215"/>
      <c r="W59" s="215"/>
      <c r="X59" s="215"/>
      <c r="Y59" s="215"/>
    </row>
    <row r="60" spans="1:25" ht="13.5">
      <c r="A60" s="215"/>
      <c r="B60" s="215"/>
      <c r="C60" s="215"/>
      <c r="D60" s="215"/>
      <c r="E60" s="215"/>
      <c r="F60" s="215"/>
      <c r="G60" s="215"/>
      <c r="H60" s="215"/>
      <c r="I60" s="35"/>
      <c r="J60" s="215"/>
      <c r="K60" s="215"/>
      <c r="L60" s="215"/>
      <c r="M60" s="215"/>
      <c r="N60" s="215"/>
      <c r="O60" s="215"/>
      <c r="P60" s="215"/>
      <c r="Q60" s="215"/>
      <c r="R60" s="215"/>
      <c r="S60" s="215"/>
      <c r="T60" s="215"/>
      <c r="U60" s="215"/>
      <c r="V60" s="215"/>
      <c r="W60" s="215"/>
      <c r="X60" s="215"/>
      <c r="Y60" s="215"/>
    </row>
    <row r="61" spans="1:25" ht="13.5">
      <c r="A61" s="215"/>
      <c r="B61" s="215"/>
      <c r="C61" s="215"/>
      <c r="D61" s="215"/>
      <c r="E61" s="215"/>
      <c r="F61" s="215"/>
      <c r="G61" s="215"/>
      <c r="H61" s="215"/>
      <c r="I61" s="35"/>
      <c r="J61" s="215"/>
      <c r="K61" s="215"/>
      <c r="L61" s="215"/>
      <c r="M61" s="215"/>
      <c r="N61" s="215"/>
      <c r="O61" s="215"/>
      <c r="P61" s="215"/>
      <c r="Q61" s="215"/>
      <c r="R61" s="215"/>
      <c r="S61" s="215"/>
      <c r="T61" s="215"/>
      <c r="U61" s="215"/>
      <c r="V61" s="215"/>
      <c r="W61" s="215"/>
      <c r="X61" s="215"/>
      <c r="Y61" s="215"/>
    </row>
    <row r="62" spans="1:25" ht="13.5">
      <c r="A62" s="267"/>
      <c r="B62" s="267"/>
      <c r="C62" s="267"/>
      <c r="D62" s="267"/>
      <c r="E62" s="267"/>
      <c r="F62" s="267"/>
      <c r="G62" s="267"/>
      <c r="H62" s="267"/>
      <c r="I62" s="268"/>
      <c r="J62" s="267"/>
      <c r="K62" s="267"/>
      <c r="L62" s="267"/>
      <c r="M62" s="267"/>
      <c r="N62" s="267"/>
      <c r="O62" s="267"/>
      <c r="P62" s="267"/>
      <c r="Q62" s="267"/>
      <c r="R62" s="267"/>
      <c r="S62" s="267"/>
      <c r="T62" s="267"/>
      <c r="U62" s="267"/>
      <c r="V62" s="267"/>
      <c r="W62" s="267"/>
      <c r="X62" s="267"/>
      <c r="Y62" s="267"/>
    </row>
    <row r="63" spans="1:25" ht="13.5">
      <c r="A63" s="267"/>
      <c r="B63" s="267"/>
      <c r="C63" s="267"/>
      <c r="D63" s="267"/>
      <c r="E63" s="267"/>
      <c r="F63" s="267"/>
      <c r="G63" s="267"/>
      <c r="H63" s="267"/>
      <c r="I63" s="268"/>
      <c r="J63" s="267"/>
      <c r="K63" s="267"/>
      <c r="L63" s="267"/>
      <c r="M63" s="267"/>
      <c r="N63" s="267"/>
      <c r="O63" s="267"/>
      <c r="P63" s="267"/>
      <c r="Q63" s="267"/>
      <c r="R63" s="267"/>
      <c r="S63" s="267"/>
      <c r="T63" s="267"/>
      <c r="U63" s="267"/>
      <c r="V63" s="267"/>
      <c r="W63" s="267"/>
      <c r="X63" s="267"/>
      <c r="Y63" s="267"/>
    </row>
    <row r="64" spans="1:25" ht="13.5">
      <c r="A64" s="267"/>
      <c r="B64" s="267"/>
      <c r="C64" s="267"/>
      <c r="D64" s="267"/>
      <c r="E64" s="267"/>
      <c r="F64" s="267"/>
      <c r="G64" s="267"/>
      <c r="H64" s="267"/>
      <c r="I64" s="268"/>
      <c r="J64" s="267"/>
      <c r="K64" s="267"/>
      <c r="L64" s="267"/>
      <c r="M64" s="267"/>
      <c r="N64" s="267"/>
      <c r="O64" s="267"/>
      <c r="P64" s="267"/>
      <c r="Q64" s="267"/>
      <c r="R64" s="267"/>
      <c r="S64" s="267"/>
      <c r="T64" s="267"/>
      <c r="U64" s="267"/>
      <c r="V64" s="267"/>
      <c r="W64" s="267"/>
      <c r="X64" s="267"/>
      <c r="Y64" s="267"/>
    </row>
    <row r="65" spans="1:25" ht="13.5">
      <c r="A65" s="267"/>
      <c r="B65" s="267"/>
      <c r="C65" s="267"/>
      <c r="D65" s="267"/>
      <c r="E65" s="267"/>
      <c r="F65" s="267"/>
      <c r="G65" s="267"/>
      <c r="H65" s="267"/>
      <c r="I65" s="268"/>
      <c r="J65" s="267"/>
      <c r="K65" s="267"/>
      <c r="L65" s="267"/>
      <c r="M65" s="267"/>
      <c r="N65" s="267"/>
      <c r="O65" s="267"/>
      <c r="P65" s="267"/>
      <c r="Q65" s="267"/>
      <c r="R65" s="267"/>
      <c r="S65" s="267"/>
      <c r="T65" s="267"/>
      <c r="U65" s="267"/>
      <c r="V65" s="267"/>
      <c r="W65" s="267"/>
      <c r="X65" s="267"/>
      <c r="Y65" s="267"/>
    </row>
    <row r="66" spans="1:25" ht="13.5">
      <c r="A66" s="267"/>
      <c r="B66" s="267"/>
      <c r="C66" s="267"/>
      <c r="D66" s="267"/>
      <c r="E66" s="267"/>
      <c r="F66" s="267"/>
      <c r="G66" s="267"/>
      <c r="H66" s="267"/>
      <c r="I66" s="268"/>
      <c r="J66" s="267"/>
      <c r="K66" s="267"/>
      <c r="L66" s="267"/>
      <c r="M66" s="267"/>
      <c r="N66" s="267"/>
      <c r="O66" s="267"/>
      <c r="P66" s="267"/>
      <c r="Q66" s="267"/>
      <c r="R66" s="267"/>
      <c r="S66" s="267"/>
      <c r="T66" s="267"/>
      <c r="U66" s="267"/>
      <c r="V66" s="267"/>
      <c r="W66" s="267"/>
      <c r="X66" s="267"/>
      <c r="Y66" s="267"/>
    </row>
    <row r="67" spans="1:25" ht="13.5">
      <c r="A67" s="267"/>
      <c r="B67" s="267"/>
      <c r="C67" s="267"/>
      <c r="D67" s="267"/>
      <c r="E67" s="267"/>
      <c r="F67" s="267"/>
      <c r="G67" s="267"/>
      <c r="H67" s="267"/>
      <c r="I67" s="268"/>
      <c r="J67" s="267"/>
      <c r="K67" s="267"/>
      <c r="L67" s="267"/>
      <c r="M67" s="267"/>
      <c r="N67" s="267"/>
      <c r="O67" s="267"/>
      <c r="P67" s="267"/>
      <c r="Q67" s="267"/>
      <c r="R67" s="267"/>
      <c r="S67" s="267"/>
      <c r="T67" s="267"/>
      <c r="U67" s="267"/>
      <c r="V67" s="267"/>
      <c r="W67" s="267"/>
      <c r="X67" s="267"/>
      <c r="Y67" s="267"/>
    </row>
    <row r="68" spans="1:25" ht="13.5">
      <c r="A68" s="267"/>
      <c r="B68" s="267"/>
      <c r="C68" s="267"/>
      <c r="D68" s="267"/>
      <c r="E68" s="267"/>
      <c r="F68" s="267"/>
      <c r="G68" s="267"/>
      <c r="H68" s="267"/>
      <c r="I68" s="268"/>
      <c r="J68" s="267"/>
      <c r="K68" s="267"/>
      <c r="L68" s="267"/>
      <c r="M68" s="267"/>
      <c r="N68" s="267"/>
      <c r="O68" s="267"/>
      <c r="P68" s="267"/>
      <c r="Q68" s="267"/>
      <c r="R68" s="267"/>
      <c r="S68" s="267"/>
      <c r="T68" s="267"/>
      <c r="U68" s="267"/>
      <c r="V68" s="267"/>
      <c r="W68" s="267"/>
      <c r="X68" s="267"/>
      <c r="Y68" s="267"/>
    </row>
    <row r="69" spans="1:25" ht="13.5">
      <c r="A69" s="267"/>
      <c r="B69" s="267"/>
      <c r="C69" s="267"/>
      <c r="D69" s="267"/>
      <c r="E69" s="267"/>
      <c r="F69" s="267"/>
      <c r="G69" s="267"/>
      <c r="H69" s="267"/>
      <c r="I69" s="268"/>
      <c r="J69" s="267"/>
      <c r="K69" s="267"/>
      <c r="L69" s="267"/>
      <c r="M69" s="267"/>
      <c r="N69" s="267"/>
      <c r="O69" s="267"/>
      <c r="P69" s="267"/>
      <c r="Q69" s="267"/>
      <c r="R69" s="267"/>
      <c r="S69" s="267"/>
      <c r="T69" s="267"/>
      <c r="U69" s="267"/>
      <c r="V69" s="267"/>
      <c r="W69" s="267"/>
      <c r="X69" s="267"/>
      <c r="Y69" s="267"/>
    </row>
    <row r="70" spans="1:25" ht="13.5">
      <c r="A70" s="267"/>
      <c r="B70" s="267"/>
      <c r="C70" s="267"/>
      <c r="D70" s="267"/>
      <c r="E70" s="267"/>
      <c r="F70" s="267"/>
      <c r="G70" s="267"/>
      <c r="H70" s="267"/>
      <c r="I70" s="268"/>
      <c r="J70" s="267"/>
      <c r="K70" s="267"/>
      <c r="L70" s="267"/>
      <c r="M70" s="267"/>
      <c r="N70" s="267"/>
      <c r="O70" s="267"/>
      <c r="P70" s="267"/>
      <c r="Q70" s="267"/>
      <c r="R70" s="267"/>
      <c r="S70" s="267"/>
      <c r="T70" s="267"/>
      <c r="U70" s="267"/>
      <c r="V70" s="267"/>
      <c r="W70" s="267"/>
      <c r="X70" s="267"/>
      <c r="Y70" s="267"/>
    </row>
    <row r="71" spans="1:25" ht="13.5">
      <c r="A71" s="267"/>
      <c r="B71" s="267"/>
      <c r="C71" s="267"/>
      <c r="D71" s="267"/>
      <c r="E71" s="267"/>
      <c r="F71" s="267"/>
      <c r="G71" s="267"/>
      <c r="H71" s="267"/>
      <c r="I71" s="268"/>
      <c r="J71" s="267"/>
      <c r="K71" s="267"/>
      <c r="L71" s="267"/>
      <c r="M71" s="267"/>
      <c r="N71" s="267"/>
      <c r="O71" s="267"/>
      <c r="P71" s="267"/>
      <c r="Q71" s="267"/>
      <c r="R71" s="267"/>
      <c r="S71" s="267"/>
      <c r="T71" s="267"/>
      <c r="U71" s="267"/>
      <c r="V71" s="267"/>
      <c r="W71" s="267"/>
      <c r="X71" s="267"/>
      <c r="Y71" s="267"/>
    </row>
    <row r="72" spans="1:25" ht="13.5">
      <c r="A72" s="267"/>
      <c r="B72" s="267"/>
      <c r="C72" s="267"/>
      <c r="D72" s="267"/>
      <c r="E72" s="267"/>
      <c r="F72" s="267"/>
      <c r="G72" s="267"/>
      <c r="H72" s="267"/>
      <c r="I72" s="268"/>
      <c r="J72" s="267"/>
      <c r="K72" s="267"/>
      <c r="L72" s="267"/>
      <c r="M72" s="267"/>
      <c r="N72" s="267"/>
      <c r="O72" s="267"/>
      <c r="P72" s="267"/>
      <c r="Q72" s="267"/>
      <c r="R72" s="267"/>
      <c r="S72" s="267"/>
      <c r="T72" s="267"/>
      <c r="U72" s="267"/>
      <c r="V72" s="267"/>
      <c r="W72" s="267"/>
      <c r="X72" s="267"/>
      <c r="Y72" s="267"/>
    </row>
    <row r="73" spans="1:25" ht="13.5">
      <c r="A73" s="267"/>
      <c r="B73" s="267"/>
      <c r="C73" s="267"/>
      <c r="D73" s="267"/>
      <c r="E73" s="267"/>
      <c r="F73" s="267"/>
      <c r="G73" s="267"/>
      <c r="H73" s="267"/>
      <c r="I73" s="268"/>
      <c r="J73" s="267"/>
      <c r="K73" s="267"/>
      <c r="L73" s="267"/>
      <c r="M73" s="267"/>
      <c r="N73" s="267"/>
      <c r="O73" s="267"/>
      <c r="P73" s="267"/>
      <c r="Q73" s="267"/>
      <c r="R73" s="267"/>
      <c r="S73" s="267"/>
      <c r="T73" s="267"/>
      <c r="U73" s="267"/>
      <c r="V73" s="267"/>
      <c r="W73" s="267"/>
      <c r="X73" s="267"/>
      <c r="Y73" s="267"/>
    </row>
    <row r="74" spans="1:25" ht="13.5">
      <c r="A74" s="267"/>
      <c r="B74" s="267"/>
      <c r="C74" s="267"/>
      <c r="D74" s="267"/>
      <c r="E74" s="267"/>
      <c r="F74" s="267"/>
      <c r="G74" s="267"/>
      <c r="H74" s="267"/>
      <c r="I74" s="268"/>
      <c r="J74" s="267"/>
      <c r="K74" s="267"/>
      <c r="L74" s="267"/>
      <c r="M74" s="267"/>
      <c r="N74" s="267"/>
      <c r="O74" s="267"/>
      <c r="P74" s="267"/>
      <c r="Q74" s="267"/>
      <c r="R74" s="267"/>
      <c r="S74" s="267"/>
      <c r="T74" s="267"/>
      <c r="U74" s="267"/>
      <c r="V74" s="267"/>
      <c r="W74" s="267"/>
      <c r="X74" s="267"/>
      <c r="Y74" s="267"/>
    </row>
    <row r="75" spans="1:25" ht="13.5">
      <c r="A75" s="267"/>
      <c r="B75" s="267"/>
      <c r="C75" s="267"/>
      <c r="D75" s="267"/>
      <c r="E75" s="267"/>
      <c r="F75" s="267"/>
      <c r="G75" s="267"/>
      <c r="H75" s="267"/>
      <c r="I75" s="268"/>
      <c r="J75" s="267"/>
      <c r="K75" s="267"/>
      <c r="L75" s="267"/>
      <c r="M75" s="267"/>
      <c r="N75" s="267"/>
      <c r="O75" s="267"/>
      <c r="P75" s="267"/>
      <c r="Q75" s="267"/>
      <c r="R75" s="267"/>
      <c r="S75" s="267"/>
      <c r="T75" s="267"/>
      <c r="U75" s="267"/>
      <c r="V75" s="267"/>
      <c r="W75" s="267"/>
      <c r="X75" s="267"/>
      <c r="Y75" s="267"/>
    </row>
    <row r="76" spans="1:25" ht="13.5">
      <c r="A76" s="267"/>
      <c r="B76" s="267"/>
      <c r="C76" s="267"/>
      <c r="D76" s="267"/>
      <c r="E76" s="267"/>
      <c r="F76" s="267"/>
      <c r="G76" s="267"/>
      <c r="H76" s="267"/>
      <c r="I76" s="268"/>
      <c r="J76" s="267"/>
      <c r="K76" s="267"/>
      <c r="L76" s="267"/>
      <c r="M76" s="267"/>
      <c r="N76" s="267"/>
      <c r="O76" s="267"/>
      <c r="P76" s="267"/>
      <c r="Q76" s="267"/>
      <c r="R76" s="267"/>
      <c r="S76" s="267"/>
      <c r="T76" s="267"/>
      <c r="U76" s="267"/>
      <c r="V76" s="267"/>
      <c r="W76" s="267"/>
      <c r="X76" s="267"/>
      <c r="Y76" s="267"/>
    </row>
    <row r="77" spans="1:25" ht="13.5">
      <c r="A77" s="267"/>
      <c r="B77" s="267"/>
      <c r="C77" s="267"/>
      <c r="D77" s="267"/>
      <c r="E77" s="267"/>
      <c r="F77" s="267"/>
      <c r="G77" s="267"/>
      <c r="H77" s="267"/>
      <c r="I77" s="268"/>
      <c r="J77" s="267"/>
      <c r="K77" s="267"/>
      <c r="L77" s="267"/>
      <c r="M77" s="267"/>
      <c r="N77" s="267"/>
      <c r="O77" s="267"/>
      <c r="P77" s="267"/>
      <c r="Q77" s="267"/>
      <c r="R77" s="267"/>
      <c r="S77" s="267"/>
      <c r="T77" s="267"/>
      <c r="U77" s="267"/>
      <c r="V77" s="267"/>
      <c r="W77" s="267"/>
      <c r="X77" s="267"/>
      <c r="Y77" s="267"/>
    </row>
    <row r="78" spans="1:25" ht="13.5">
      <c r="A78" s="267"/>
      <c r="B78" s="267"/>
      <c r="C78" s="267"/>
      <c r="D78" s="267"/>
      <c r="E78" s="267"/>
      <c r="F78" s="267"/>
      <c r="G78" s="267"/>
      <c r="H78" s="267"/>
      <c r="I78" s="268"/>
      <c r="J78" s="267"/>
      <c r="K78" s="267"/>
      <c r="L78" s="267"/>
      <c r="M78" s="267"/>
      <c r="N78" s="267"/>
      <c r="O78" s="267"/>
      <c r="P78" s="267"/>
      <c r="Q78" s="267"/>
      <c r="R78" s="267"/>
      <c r="S78" s="267"/>
      <c r="T78" s="267"/>
      <c r="U78" s="267"/>
      <c r="V78" s="267"/>
      <c r="W78" s="267"/>
      <c r="X78" s="267"/>
      <c r="Y78" s="267"/>
    </row>
    <row r="79" spans="1:25" ht="13.5">
      <c r="A79" s="267"/>
      <c r="B79" s="267"/>
      <c r="C79" s="267"/>
      <c r="D79" s="267"/>
      <c r="E79" s="267"/>
      <c r="F79" s="267"/>
      <c r="G79" s="267"/>
      <c r="H79" s="267"/>
      <c r="I79" s="268"/>
      <c r="J79" s="267"/>
      <c r="K79" s="267"/>
      <c r="L79" s="267"/>
      <c r="M79" s="267"/>
      <c r="N79" s="267"/>
      <c r="O79" s="267"/>
      <c r="P79" s="267"/>
      <c r="Q79" s="267"/>
      <c r="R79" s="267"/>
      <c r="S79" s="267"/>
      <c r="T79" s="267"/>
      <c r="U79" s="267"/>
      <c r="V79" s="267"/>
      <c r="W79" s="267"/>
      <c r="X79" s="267"/>
      <c r="Y79" s="267"/>
    </row>
    <row r="80" spans="1:25" ht="13.5">
      <c r="A80" s="267"/>
      <c r="B80" s="267"/>
      <c r="C80" s="267"/>
      <c r="D80" s="267"/>
      <c r="E80" s="267"/>
      <c r="F80" s="267"/>
      <c r="G80" s="267"/>
      <c r="H80" s="267"/>
      <c r="I80" s="268"/>
      <c r="J80" s="267"/>
      <c r="K80" s="267"/>
      <c r="L80" s="267"/>
      <c r="M80" s="267"/>
      <c r="N80" s="267"/>
      <c r="O80" s="267"/>
      <c r="P80" s="267"/>
      <c r="Q80" s="267"/>
      <c r="R80" s="267"/>
      <c r="S80" s="267"/>
      <c r="T80" s="267"/>
      <c r="U80" s="267"/>
      <c r="V80" s="267"/>
      <c r="W80" s="267"/>
      <c r="X80" s="267"/>
      <c r="Y80" s="267"/>
    </row>
    <row r="81" spans="1:25" ht="13.5">
      <c r="A81" s="267"/>
      <c r="B81" s="267"/>
      <c r="C81" s="267"/>
      <c r="D81" s="267"/>
      <c r="E81" s="267"/>
      <c r="F81" s="267"/>
      <c r="G81" s="267"/>
      <c r="H81" s="267"/>
      <c r="I81" s="268"/>
      <c r="J81" s="267"/>
      <c r="K81" s="267"/>
      <c r="L81" s="267"/>
      <c r="M81" s="267"/>
      <c r="N81" s="267"/>
      <c r="O81" s="267"/>
      <c r="P81" s="267"/>
      <c r="Q81" s="267"/>
      <c r="R81" s="267"/>
      <c r="S81" s="267"/>
      <c r="T81" s="267"/>
      <c r="U81" s="267"/>
      <c r="V81" s="267"/>
      <c r="W81" s="267"/>
      <c r="X81" s="267"/>
      <c r="Y81" s="267"/>
    </row>
    <row r="82" spans="1:25" ht="13.5">
      <c r="A82" s="267"/>
      <c r="B82" s="267"/>
      <c r="C82" s="267"/>
      <c r="D82" s="267"/>
      <c r="E82" s="267"/>
      <c r="F82" s="267"/>
      <c r="G82" s="267"/>
      <c r="H82" s="267"/>
      <c r="I82" s="268"/>
      <c r="J82" s="267"/>
      <c r="K82" s="267"/>
      <c r="L82" s="267"/>
      <c r="M82" s="267"/>
      <c r="N82" s="267"/>
      <c r="O82" s="267"/>
      <c r="P82" s="267"/>
      <c r="Q82" s="267"/>
      <c r="R82" s="267"/>
      <c r="S82" s="267"/>
      <c r="T82" s="267"/>
      <c r="U82" s="267"/>
      <c r="V82" s="267"/>
      <c r="W82" s="267"/>
      <c r="X82" s="267"/>
      <c r="Y82" s="267"/>
    </row>
    <row r="83" spans="1:25" ht="13.5">
      <c r="A83" s="267"/>
      <c r="B83" s="267"/>
      <c r="C83" s="267"/>
      <c r="D83" s="267"/>
      <c r="E83" s="267"/>
      <c r="F83" s="267"/>
      <c r="G83" s="267"/>
      <c r="H83" s="267"/>
      <c r="I83" s="268"/>
      <c r="J83" s="267"/>
      <c r="K83" s="267"/>
      <c r="L83" s="267"/>
      <c r="M83" s="267"/>
      <c r="N83" s="267"/>
      <c r="O83" s="267"/>
      <c r="P83" s="267"/>
      <c r="Q83" s="267"/>
      <c r="R83" s="267"/>
      <c r="S83" s="267"/>
      <c r="T83" s="267"/>
      <c r="U83" s="267"/>
      <c r="V83" s="267"/>
      <c r="W83" s="267"/>
      <c r="X83" s="267"/>
      <c r="Y83" s="267"/>
    </row>
    <row r="84" spans="1:25" ht="13.5">
      <c r="A84" s="267"/>
      <c r="B84" s="267"/>
      <c r="C84" s="267"/>
      <c r="D84" s="267"/>
      <c r="E84" s="267"/>
      <c r="F84" s="267"/>
      <c r="G84" s="267"/>
      <c r="H84" s="267"/>
      <c r="I84" s="268"/>
      <c r="J84" s="267"/>
      <c r="K84" s="267"/>
      <c r="L84" s="267"/>
      <c r="M84" s="267"/>
      <c r="N84" s="267"/>
      <c r="O84" s="267"/>
      <c r="P84" s="267"/>
      <c r="Q84" s="267"/>
      <c r="R84" s="267"/>
      <c r="S84" s="267"/>
      <c r="T84" s="267"/>
      <c r="U84" s="267"/>
      <c r="V84" s="267"/>
      <c r="W84" s="267"/>
      <c r="X84" s="267"/>
      <c r="Y84" s="267"/>
    </row>
    <row r="85" spans="1:25" ht="13.5">
      <c r="A85" s="267"/>
      <c r="B85" s="267"/>
      <c r="C85" s="267"/>
      <c r="D85" s="267"/>
      <c r="E85" s="267"/>
      <c r="F85" s="267"/>
      <c r="G85" s="267"/>
      <c r="H85" s="267"/>
      <c r="I85" s="268"/>
      <c r="J85" s="267"/>
      <c r="K85" s="267"/>
      <c r="L85" s="267"/>
      <c r="M85" s="267"/>
      <c r="N85" s="267"/>
      <c r="O85" s="267"/>
      <c r="P85" s="267"/>
      <c r="Q85" s="267"/>
      <c r="R85" s="267"/>
      <c r="S85" s="267"/>
      <c r="T85" s="267"/>
      <c r="U85" s="267"/>
      <c r="V85" s="267"/>
      <c r="W85" s="267"/>
      <c r="X85" s="267"/>
      <c r="Y85" s="267"/>
    </row>
    <row r="86" spans="1:25" ht="13.5">
      <c r="A86" s="267"/>
      <c r="B86" s="267"/>
      <c r="C86" s="267"/>
      <c r="D86" s="267"/>
      <c r="E86" s="267"/>
      <c r="F86" s="267"/>
      <c r="G86" s="267"/>
      <c r="H86" s="267"/>
      <c r="I86" s="268"/>
      <c r="J86" s="267"/>
      <c r="K86" s="267"/>
      <c r="L86" s="267"/>
      <c r="M86" s="267"/>
      <c r="N86" s="267"/>
      <c r="O86" s="267"/>
      <c r="P86" s="267"/>
      <c r="Q86" s="267"/>
      <c r="R86" s="267"/>
      <c r="S86" s="267"/>
      <c r="T86" s="267"/>
      <c r="U86" s="267"/>
      <c r="V86" s="267"/>
      <c r="W86" s="267"/>
      <c r="X86" s="267"/>
      <c r="Y86" s="267"/>
    </row>
    <row r="87" spans="1:25" ht="13.5">
      <c r="A87" s="267"/>
      <c r="B87" s="267"/>
      <c r="C87" s="267"/>
      <c r="D87" s="267"/>
      <c r="E87" s="267"/>
      <c r="F87" s="267"/>
      <c r="G87" s="267"/>
      <c r="H87" s="267"/>
      <c r="I87" s="268"/>
      <c r="J87" s="267"/>
      <c r="K87" s="267"/>
      <c r="L87" s="267"/>
      <c r="M87" s="267"/>
      <c r="N87" s="267"/>
      <c r="O87" s="267"/>
      <c r="P87" s="267"/>
      <c r="Q87" s="267"/>
      <c r="R87" s="267"/>
      <c r="S87" s="267"/>
      <c r="T87" s="267"/>
      <c r="U87" s="267"/>
      <c r="V87" s="267"/>
      <c r="W87" s="267"/>
      <c r="X87" s="267"/>
      <c r="Y87" s="267"/>
    </row>
    <row r="88" spans="1:25" ht="13.5">
      <c r="A88" s="267"/>
      <c r="B88" s="267"/>
      <c r="C88" s="267"/>
      <c r="D88" s="267"/>
      <c r="E88" s="267"/>
      <c r="F88" s="267"/>
      <c r="G88" s="267"/>
      <c r="H88" s="267"/>
      <c r="I88" s="268"/>
      <c r="J88" s="267"/>
      <c r="K88" s="267"/>
      <c r="L88" s="267"/>
      <c r="M88" s="267"/>
      <c r="N88" s="267"/>
      <c r="O88" s="267"/>
      <c r="P88" s="267"/>
      <c r="Q88" s="267"/>
      <c r="R88" s="267"/>
      <c r="S88" s="267"/>
      <c r="T88" s="267"/>
      <c r="U88" s="267"/>
      <c r="V88" s="267"/>
      <c r="W88" s="267"/>
      <c r="X88" s="267"/>
      <c r="Y88" s="267"/>
    </row>
    <row r="89" spans="1:25" ht="13.5">
      <c r="A89" s="267"/>
      <c r="B89" s="267"/>
      <c r="C89" s="267"/>
      <c r="D89" s="267"/>
      <c r="E89" s="267"/>
      <c r="F89" s="267"/>
      <c r="G89" s="267"/>
      <c r="H89" s="267"/>
      <c r="I89" s="268"/>
      <c r="J89" s="267"/>
      <c r="K89" s="267"/>
      <c r="L89" s="267"/>
      <c r="M89" s="267"/>
      <c r="N89" s="267"/>
      <c r="O89" s="267"/>
      <c r="P89" s="267"/>
      <c r="Q89" s="267"/>
      <c r="R89" s="267"/>
      <c r="S89" s="267"/>
      <c r="T89" s="267"/>
      <c r="U89" s="267"/>
      <c r="V89" s="267"/>
      <c r="W89" s="267"/>
      <c r="X89" s="267"/>
      <c r="Y89" s="267"/>
    </row>
    <row r="90" spans="1:25" ht="13.5">
      <c r="A90" s="267"/>
      <c r="B90" s="267"/>
      <c r="C90" s="267"/>
      <c r="D90" s="267"/>
      <c r="E90" s="267"/>
      <c r="F90" s="267"/>
      <c r="G90" s="267"/>
      <c r="H90" s="267"/>
      <c r="I90" s="268"/>
      <c r="J90" s="267"/>
      <c r="K90" s="267"/>
      <c r="L90" s="267"/>
      <c r="M90" s="267"/>
      <c r="N90" s="267"/>
      <c r="O90" s="267"/>
      <c r="P90" s="267"/>
      <c r="Q90" s="267"/>
      <c r="R90" s="267"/>
      <c r="S90" s="267"/>
      <c r="T90" s="267"/>
      <c r="U90" s="267"/>
      <c r="V90" s="267"/>
      <c r="W90" s="267"/>
      <c r="X90" s="267"/>
      <c r="Y90" s="267"/>
    </row>
    <row r="91" spans="1:25" ht="13.5">
      <c r="A91" s="267"/>
      <c r="B91" s="267"/>
      <c r="C91" s="267"/>
      <c r="D91" s="267"/>
      <c r="E91" s="267"/>
      <c r="F91" s="267"/>
      <c r="G91" s="267"/>
      <c r="H91" s="267"/>
      <c r="I91" s="268"/>
      <c r="J91" s="267"/>
      <c r="K91" s="267"/>
      <c r="L91" s="267"/>
      <c r="M91" s="267"/>
      <c r="N91" s="267"/>
      <c r="O91" s="267"/>
      <c r="P91" s="267"/>
      <c r="Q91" s="267"/>
      <c r="R91" s="267"/>
      <c r="S91" s="267"/>
      <c r="T91" s="267"/>
      <c r="U91" s="267"/>
      <c r="V91" s="267"/>
      <c r="W91" s="267"/>
      <c r="X91" s="267"/>
      <c r="Y91" s="267"/>
    </row>
    <row r="92" spans="1:25" ht="13.5">
      <c r="A92" s="267"/>
      <c r="B92" s="267"/>
      <c r="C92" s="267"/>
      <c r="D92" s="267"/>
      <c r="E92" s="267"/>
      <c r="F92" s="267"/>
      <c r="G92" s="267"/>
      <c r="H92" s="267"/>
      <c r="I92" s="268"/>
      <c r="J92" s="267"/>
      <c r="K92" s="267"/>
      <c r="L92" s="267"/>
      <c r="M92" s="267"/>
      <c r="N92" s="267"/>
      <c r="O92" s="267"/>
      <c r="P92" s="267"/>
      <c r="Q92" s="267"/>
      <c r="R92" s="267"/>
      <c r="S92" s="267"/>
      <c r="T92" s="267"/>
      <c r="U92" s="267"/>
      <c r="V92" s="267"/>
      <c r="W92" s="267"/>
      <c r="X92" s="267"/>
      <c r="Y92" s="267"/>
    </row>
    <row r="93" spans="1:25" ht="13.5">
      <c r="A93" s="267"/>
      <c r="B93" s="267"/>
      <c r="C93" s="267"/>
      <c r="D93" s="267"/>
      <c r="E93" s="267"/>
      <c r="F93" s="267"/>
      <c r="G93" s="267"/>
      <c r="H93" s="267"/>
      <c r="I93" s="268"/>
      <c r="J93" s="267"/>
      <c r="K93" s="267"/>
      <c r="L93" s="267"/>
      <c r="M93" s="267"/>
      <c r="N93" s="267"/>
      <c r="O93" s="267"/>
      <c r="P93" s="267"/>
      <c r="Q93" s="267"/>
      <c r="R93" s="267"/>
      <c r="S93" s="267"/>
      <c r="T93" s="267"/>
      <c r="U93" s="267"/>
      <c r="V93" s="267"/>
      <c r="W93" s="267"/>
      <c r="X93" s="267"/>
      <c r="Y93" s="267"/>
    </row>
    <row r="94" spans="1:25" ht="13.5">
      <c r="A94" s="267"/>
      <c r="B94" s="267"/>
      <c r="C94" s="267"/>
      <c r="D94" s="267"/>
      <c r="E94" s="267"/>
      <c r="F94" s="267"/>
      <c r="G94" s="267"/>
      <c r="H94" s="267"/>
      <c r="I94" s="268"/>
      <c r="J94" s="267"/>
      <c r="K94" s="267"/>
      <c r="L94" s="267"/>
      <c r="M94" s="267"/>
      <c r="N94" s="267"/>
      <c r="O94" s="267"/>
      <c r="P94" s="267"/>
      <c r="Q94" s="267"/>
      <c r="R94" s="267"/>
      <c r="S94" s="267"/>
      <c r="T94" s="267"/>
      <c r="U94" s="267"/>
      <c r="V94" s="267"/>
      <c r="W94" s="267"/>
      <c r="X94" s="267"/>
      <c r="Y94" s="267"/>
    </row>
    <row r="95" spans="1:25" ht="13.5">
      <c r="A95" s="267"/>
      <c r="B95" s="267"/>
      <c r="C95" s="267"/>
      <c r="D95" s="267"/>
      <c r="E95" s="267"/>
      <c r="F95" s="267"/>
      <c r="G95" s="267"/>
      <c r="H95" s="267"/>
      <c r="I95" s="268"/>
      <c r="J95" s="267"/>
      <c r="K95" s="267"/>
      <c r="L95" s="267"/>
      <c r="M95" s="267"/>
      <c r="N95" s="267"/>
      <c r="O95" s="267"/>
      <c r="P95" s="267"/>
      <c r="Q95" s="267"/>
      <c r="R95" s="267"/>
      <c r="S95" s="267"/>
      <c r="T95" s="267"/>
      <c r="U95" s="267"/>
      <c r="V95" s="267"/>
      <c r="W95" s="267"/>
      <c r="X95" s="267"/>
      <c r="Y95" s="267"/>
    </row>
    <row r="96" spans="1:25" ht="13.5">
      <c r="A96" s="267"/>
      <c r="B96" s="267"/>
      <c r="C96" s="267"/>
      <c r="D96" s="267"/>
      <c r="E96" s="267"/>
      <c r="F96" s="267"/>
      <c r="G96" s="267"/>
      <c r="H96" s="267"/>
      <c r="I96" s="268"/>
      <c r="J96" s="267"/>
      <c r="K96" s="267"/>
      <c r="L96" s="267"/>
      <c r="M96" s="267"/>
      <c r="N96" s="267"/>
      <c r="O96" s="267"/>
      <c r="P96" s="267"/>
      <c r="Q96" s="267"/>
      <c r="R96" s="267"/>
      <c r="S96" s="267"/>
      <c r="T96" s="267"/>
      <c r="U96" s="267"/>
      <c r="V96" s="267"/>
      <c r="W96" s="267"/>
      <c r="X96" s="267"/>
      <c r="Y96" s="267"/>
    </row>
    <row r="97" spans="1:25" ht="13.5">
      <c r="A97" s="267"/>
      <c r="B97" s="267"/>
      <c r="C97" s="267"/>
      <c r="D97" s="267"/>
      <c r="E97" s="267"/>
      <c r="F97" s="267"/>
      <c r="G97" s="267"/>
      <c r="H97" s="267"/>
      <c r="I97" s="268"/>
      <c r="J97" s="267"/>
      <c r="K97" s="267"/>
      <c r="L97" s="267"/>
      <c r="M97" s="267"/>
      <c r="N97" s="267"/>
      <c r="O97" s="267"/>
      <c r="P97" s="267"/>
      <c r="Q97" s="267"/>
      <c r="R97" s="267"/>
      <c r="S97" s="267"/>
      <c r="T97" s="267"/>
      <c r="U97" s="267"/>
      <c r="V97" s="267"/>
      <c r="W97" s="267"/>
      <c r="X97" s="267"/>
      <c r="Y97" s="267"/>
    </row>
    <row r="98" spans="1:25" ht="13.5">
      <c r="A98" s="267"/>
      <c r="B98" s="267"/>
      <c r="C98" s="267"/>
      <c r="D98" s="267"/>
      <c r="E98" s="267"/>
      <c r="F98" s="267"/>
      <c r="G98" s="267"/>
      <c r="H98" s="267"/>
      <c r="I98" s="268"/>
      <c r="J98" s="267"/>
      <c r="K98" s="267"/>
      <c r="L98" s="267"/>
      <c r="M98" s="267"/>
      <c r="N98" s="267"/>
      <c r="O98" s="267"/>
      <c r="P98" s="267"/>
      <c r="Q98" s="267"/>
      <c r="R98" s="267"/>
      <c r="S98" s="267"/>
      <c r="T98" s="267"/>
      <c r="U98" s="267"/>
      <c r="V98" s="267"/>
      <c r="W98" s="267"/>
      <c r="X98" s="267"/>
      <c r="Y98" s="267"/>
    </row>
    <row r="99" spans="1:25" ht="13.5">
      <c r="A99" s="267"/>
      <c r="B99" s="267"/>
      <c r="C99" s="267"/>
      <c r="D99" s="267"/>
      <c r="E99" s="267"/>
      <c r="F99" s="267"/>
      <c r="G99" s="267"/>
      <c r="H99" s="267"/>
      <c r="I99" s="268"/>
      <c r="J99" s="267"/>
      <c r="K99" s="267"/>
      <c r="L99" s="267"/>
      <c r="M99" s="267"/>
      <c r="N99" s="267"/>
      <c r="O99" s="267"/>
      <c r="P99" s="267"/>
      <c r="Q99" s="267"/>
      <c r="R99" s="267"/>
      <c r="S99" s="267"/>
      <c r="T99" s="267"/>
      <c r="U99" s="267"/>
      <c r="V99" s="267"/>
      <c r="W99" s="267"/>
      <c r="X99" s="267"/>
      <c r="Y99" s="267"/>
    </row>
    <row r="100" spans="1:25" ht="13.5">
      <c r="A100" s="267"/>
      <c r="B100" s="267"/>
      <c r="C100" s="267"/>
      <c r="D100" s="267"/>
      <c r="E100" s="267"/>
      <c r="F100" s="267"/>
      <c r="G100" s="267"/>
      <c r="H100" s="267"/>
      <c r="I100" s="268"/>
      <c r="J100" s="267"/>
      <c r="K100" s="267"/>
      <c r="L100" s="267"/>
      <c r="M100" s="267"/>
      <c r="N100" s="267"/>
      <c r="O100" s="267"/>
      <c r="P100" s="267"/>
      <c r="Q100" s="267"/>
      <c r="R100" s="267"/>
      <c r="S100" s="267"/>
      <c r="T100" s="267"/>
      <c r="U100" s="267"/>
      <c r="V100" s="267"/>
      <c r="W100" s="267"/>
      <c r="X100" s="267"/>
      <c r="Y100" s="267"/>
    </row>
    <row r="101" spans="1:25" ht="13.5">
      <c r="A101" s="267"/>
      <c r="B101" s="267"/>
      <c r="C101" s="267"/>
      <c r="D101" s="267"/>
      <c r="E101" s="267"/>
      <c r="F101" s="267"/>
      <c r="G101" s="267"/>
      <c r="H101" s="267"/>
      <c r="I101" s="268"/>
      <c r="J101" s="267"/>
      <c r="K101" s="267"/>
      <c r="L101" s="267"/>
      <c r="M101" s="267"/>
      <c r="N101" s="267"/>
      <c r="O101" s="267"/>
      <c r="P101" s="267"/>
      <c r="Q101" s="267"/>
      <c r="R101" s="267"/>
      <c r="S101" s="267"/>
      <c r="T101" s="267"/>
      <c r="U101" s="267"/>
      <c r="V101" s="267"/>
      <c r="W101" s="267"/>
      <c r="X101" s="267"/>
      <c r="Y101" s="267"/>
    </row>
    <row r="102" spans="1:25" ht="13.5">
      <c r="A102" s="267"/>
      <c r="B102" s="267"/>
      <c r="C102" s="267"/>
      <c r="D102" s="267"/>
      <c r="E102" s="267"/>
      <c r="F102" s="267"/>
      <c r="G102" s="267"/>
      <c r="H102" s="267"/>
      <c r="I102" s="268"/>
      <c r="J102" s="267"/>
      <c r="K102" s="267"/>
      <c r="L102" s="267"/>
      <c r="M102" s="267"/>
      <c r="N102" s="267"/>
      <c r="O102" s="267"/>
      <c r="P102" s="267"/>
      <c r="Q102" s="267"/>
      <c r="R102" s="267"/>
      <c r="S102" s="267"/>
      <c r="T102" s="267"/>
      <c r="U102" s="267"/>
      <c r="V102" s="267"/>
      <c r="W102" s="267"/>
      <c r="X102" s="267"/>
      <c r="Y102" s="267"/>
    </row>
    <row r="103" spans="1:25" ht="13.5">
      <c r="A103" s="267"/>
      <c r="B103" s="267"/>
      <c r="C103" s="267"/>
      <c r="D103" s="267"/>
      <c r="E103" s="267"/>
      <c r="F103" s="267"/>
      <c r="G103" s="267"/>
      <c r="H103" s="267"/>
      <c r="I103" s="268"/>
      <c r="J103" s="267"/>
      <c r="K103" s="267"/>
      <c r="L103" s="267"/>
      <c r="M103" s="267"/>
      <c r="N103" s="267"/>
      <c r="O103" s="267"/>
      <c r="P103" s="267"/>
      <c r="Q103" s="267"/>
      <c r="R103" s="267"/>
      <c r="S103" s="267"/>
      <c r="T103" s="267"/>
      <c r="U103" s="267"/>
      <c r="V103" s="267"/>
      <c r="W103" s="267"/>
      <c r="X103" s="267"/>
      <c r="Y103" s="267"/>
    </row>
    <row r="104" spans="1:25" ht="13.5">
      <c r="A104" s="267"/>
      <c r="B104" s="267"/>
      <c r="C104" s="267"/>
      <c r="D104" s="267"/>
      <c r="E104" s="267"/>
      <c r="F104" s="267"/>
      <c r="G104" s="267"/>
      <c r="H104" s="267"/>
      <c r="I104" s="268"/>
      <c r="J104" s="267"/>
      <c r="K104" s="267"/>
      <c r="L104" s="267"/>
      <c r="M104" s="267"/>
      <c r="N104" s="267"/>
      <c r="O104" s="267"/>
      <c r="P104" s="267"/>
      <c r="Q104" s="267"/>
      <c r="R104" s="267"/>
      <c r="S104" s="267"/>
      <c r="T104" s="267"/>
      <c r="U104" s="267"/>
      <c r="V104" s="267"/>
      <c r="W104" s="267"/>
      <c r="X104" s="267"/>
      <c r="Y104" s="267"/>
    </row>
    <row r="105" spans="1:25" ht="13.5">
      <c r="A105" s="267"/>
      <c r="B105" s="267"/>
      <c r="C105" s="267"/>
      <c r="D105" s="267"/>
      <c r="E105" s="267"/>
      <c r="F105" s="267"/>
      <c r="G105" s="267"/>
      <c r="H105" s="267"/>
      <c r="I105" s="268"/>
      <c r="J105" s="267"/>
      <c r="K105" s="267"/>
      <c r="L105" s="267"/>
      <c r="M105" s="267"/>
      <c r="N105" s="267"/>
      <c r="O105" s="267"/>
      <c r="P105" s="267"/>
      <c r="Q105" s="267"/>
      <c r="R105" s="267"/>
      <c r="S105" s="267"/>
      <c r="T105" s="267"/>
      <c r="U105" s="267"/>
      <c r="V105" s="267"/>
      <c r="W105" s="267"/>
      <c r="X105" s="267"/>
      <c r="Y105" s="267"/>
    </row>
    <row r="106" spans="1:25" ht="13.5">
      <c r="A106" s="267"/>
      <c r="B106" s="267"/>
      <c r="C106" s="267"/>
      <c r="D106" s="267"/>
      <c r="E106" s="267"/>
      <c r="F106" s="267"/>
      <c r="G106" s="267"/>
      <c r="H106" s="267"/>
      <c r="I106" s="268"/>
      <c r="J106" s="267"/>
      <c r="K106" s="267"/>
      <c r="L106" s="267"/>
      <c r="M106" s="267"/>
      <c r="N106" s="267"/>
      <c r="O106" s="267"/>
      <c r="P106" s="267"/>
      <c r="Q106" s="267"/>
      <c r="R106" s="267"/>
      <c r="S106" s="267"/>
      <c r="T106" s="267"/>
      <c r="U106" s="267"/>
      <c r="V106" s="267"/>
      <c r="W106" s="267"/>
      <c r="X106" s="267"/>
      <c r="Y106" s="267"/>
    </row>
    <row r="107" spans="1:25" ht="13.5">
      <c r="A107" s="267"/>
      <c r="B107" s="267"/>
      <c r="C107" s="267"/>
      <c r="D107" s="267"/>
      <c r="E107" s="267"/>
      <c r="F107" s="267"/>
      <c r="G107" s="267"/>
      <c r="H107" s="267"/>
      <c r="I107" s="268"/>
      <c r="J107" s="267"/>
      <c r="K107" s="267"/>
      <c r="L107" s="267"/>
      <c r="M107" s="267"/>
      <c r="N107" s="267"/>
      <c r="O107" s="267"/>
      <c r="P107" s="267"/>
      <c r="Q107" s="267"/>
      <c r="R107" s="267"/>
      <c r="S107" s="267"/>
      <c r="T107" s="267"/>
      <c r="U107" s="267"/>
      <c r="V107" s="267"/>
      <c r="W107" s="267"/>
      <c r="X107" s="267"/>
      <c r="Y107" s="267"/>
    </row>
    <row r="108" spans="1:25" ht="13.5">
      <c r="A108" s="267"/>
      <c r="B108" s="267"/>
      <c r="C108" s="267"/>
      <c r="D108" s="267"/>
      <c r="E108" s="267"/>
      <c r="F108" s="267"/>
      <c r="G108" s="267"/>
      <c r="H108" s="267"/>
      <c r="I108" s="268"/>
      <c r="J108" s="267"/>
      <c r="K108" s="267"/>
      <c r="L108" s="267"/>
      <c r="M108" s="267"/>
      <c r="N108" s="267"/>
      <c r="O108" s="267"/>
      <c r="P108" s="267"/>
      <c r="Q108" s="267"/>
      <c r="R108" s="267"/>
      <c r="S108" s="267"/>
      <c r="T108" s="267"/>
      <c r="U108" s="267"/>
      <c r="V108" s="267"/>
      <c r="W108" s="267"/>
      <c r="X108" s="267"/>
      <c r="Y108" s="267"/>
    </row>
    <row r="109" spans="1:25" ht="13.5">
      <c r="A109" s="267"/>
      <c r="B109" s="267"/>
      <c r="C109" s="267"/>
      <c r="D109" s="267"/>
      <c r="E109" s="267"/>
      <c r="F109" s="267"/>
      <c r="G109" s="267"/>
      <c r="H109" s="267"/>
      <c r="I109" s="268"/>
      <c r="J109" s="267"/>
      <c r="K109" s="267"/>
      <c r="L109" s="267"/>
      <c r="M109" s="267"/>
      <c r="N109" s="267"/>
      <c r="O109" s="267"/>
      <c r="P109" s="267"/>
      <c r="Q109" s="267"/>
      <c r="R109" s="267"/>
      <c r="S109" s="267"/>
      <c r="T109" s="267"/>
      <c r="U109" s="267"/>
      <c r="V109" s="267"/>
      <c r="W109" s="267"/>
      <c r="X109" s="267"/>
      <c r="Y109" s="267"/>
    </row>
    <row r="110" spans="1:25" ht="13.5">
      <c r="A110" s="267"/>
      <c r="B110" s="267"/>
      <c r="C110" s="267"/>
      <c r="D110" s="267"/>
      <c r="E110" s="267"/>
      <c r="F110" s="267"/>
      <c r="G110" s="267"/>
      <c r="H110" s="267"/>
      <c r="I110" s="268"/>
      <c r="J110" s="267"/>
      <c r="K110" s="267"/>
      <c r="L110" s="267"/>
      <c r="M110" s="267"/>
      <c r="N110" s="267"/>
      <c r="O110" s="267"/>
      <c r="P110" s="267"/>
      <c r="Q110" s="267"/>
      <c r="R110" s="267"/>
      <c r="S110" s="267"/>
      <c r="T110" s="267"/>
      <c r="U110" s="267"/>
      <c r="V110" s="267"/>
      <c r="W110" s="267"/>
      <c r="X110" s="267"/>
      <c r="Y110" s="267"/>
    </row>
    <row r="111" spans="1:25" ht="13.5">
      <c r="A111" s="267"/>
      <c r="B111" s="267"/>
      <c r="C111" s="267"/>
      <c r="D111" s="267"/>
      <c r="E111" s="267"/>
      <c r="F111" s="267"/>
      <c r="G111" s="267"/>
      <c r="H111" s="267"/>
      <c r="I111" s="268"/>
      <c r="J111" s="267"/>
      <c r="K111" s="267"/>
      <c r="L111" s="267"/>
      <c r="M111" s="267"/>
      <c r="N111" s="267"/>
      <c r="O111" s="267"/>
      <c r="P111" s="267"/>
      <c r="Q111" s="267"/>
      <c r="R111" s="267"/>
      <c r="S111" s="267"/>
      <c r="T111" s="267"/>
      <c r="U111" s="267"/>
      <c r="V111" s="267"/>
      <c r="W111" s="267"/>
      <c r="X111" s="267"/>
      <c r="Y111" s="267"/>
    </row>
    <row r="112" spans="1:25" ht="13.5">
      <c r="A112" s="267"/>
      <c r="B112" s="267"/>
      <c r="C112" s="267"/>
      <c r="D112" s="267"/>
      <c r="E112" s="267"/>
      <c r="F112" s="267"/>
      <c r="G112" s="267"/>
      <c r="H112" s="267"/>
      <c r="I112" s="268"/>
      <c r="J112" s="267"/>
      <c r="K112" s="267"/>
      <c r="L112" s="267"/>
      <c r="M112" s="267"/>
      <c r="N112" s="267"/>
      <c r="O112" s="267"/>
      <c r="P112" s="267"/>
      <c r="Q112" s="267"/>
      <c r="R112" s="267"/>
      <c r="S112" s="267"/>
      <c r="T112" s="267"/>
      <c r="U112" s="267"/>
      <c r="V112" s="267"/>
      <c r="W112" s="267"/>
      <c r="X112" s="267"/>
      <c r="Y112" s="267"/>
    </row>
    <row r="113" spans="1:25" ht="13.5">
      <c r="A113" s="267"/>
      <c r="B113" s="267"/>
      <c r="C113" s="267"/>
      <c r="D113" s="267"/>
      <c r="E113" s="267"/>
      <c r="F113" s="267"/>
      <c r="G113" s="267"/>
      <c r="H113" s="267"/>
      <c r="I113" s="268"/>
      <c r="J113" s="267"/>
      <c r="K113" s="267"/>
      <c r="L113" s="267"/>
      <c r="M113" s="267"/>
      <c r="N113" s="267"/>
      <c r="O113" s="267"/>
      <c r="P113" s="267"/>
      <c r="Q113" s="267"/>
      <c r="R113" s="267"/>
      <c r="S113" s="267"/>
      <c r="T113" s="267"/>
      <c r="U113" s="267"/>
      <c r="V113" s="267"/>
      <c r="W113" s="267"/>
      <c r="X113" s="267"/>
      <c r="Y113" s="267"/>
    </row>
    <row r="114" spans="1:25" ht="13.5">
      <c r="A114" s="267"/>
      <c r="B114" s="267"/>
      <c r="C114" s="267"/>
      <c r="D114" s="267"/>
      <c r="E114" s="267"/>
      <c r="F114" s="267"/>
      <c r="G114" s="267"/>
      <c r="H114" s="267"/>
      <c r="I114" s="268"/>
      <c r="J114" s="267"/>
      <c r="K114" s="267"/>
      <c r="L114" s="267"/>
      <c r="M114" s="267"/>
      <c r="N114" s="267"/>
      <c r="O114" s="267"/>
      <c r="P114" s="267"/>
      <c r="Q114" s="267"/>
      <c r="R114" s="267"/>
      <c r="S114" s="267"/>
      <c r="T114" s="267"/>
      <c r="U114" s="267"/>
      <c r="V114" s="267"/>
      <c r="W114" s="267"/>
      <c r="X114" s="267"/>
      <c r="Y114" s="267"/>
    </row>
    <row r="115" spans="1:25" ht="13.5">
      <c r="A115" s="267"/>
      <c r="B115" s="267"/>
      <c r="C115" s="267"/>
      <c r="D115" s="267"/>
      <c r="E115" s="267"/>
      <c r="F115" s="267"/>
      <c r="G115" s="267"/>
      <c r="H115" s="267"/>
      <c r="I115" s="268"/>
      <c r="J115" s="267"/>
      <c r="K115" s="267"/>
      <c r="L115" s="267"/>
      <c r="M115" s="267"/>
      <c r="N115" s="267"/>
      <c r="O115" s="267"/>
      <c r="P115" s="267"/>
      <c r="Q115" s="267"/>
      <c r="R115" s="267"/>
      <c r="S115" s="267"/>
      <c r="T115" s="267"/>
      <c r="U115" s="267"/>
      <c r="V115" s="267"/>
      <c r="W115" s="267"/>
      <c r="X115" s="267"/>
      <c r="Y115" s="267"/>
    </row>
    <row r="116" spans="1:25" ht="13.5">
      <c r="A116" s="267"/>
      <c r="B116" s="267"/>
      <c r="C116" s="267"/>
      <c r="D116" s="267"/>
      <c r="E116" s="267"/>
      <c r="F116" s="267"/>
      <c r="G116" s="267"/>
      <c r="H116" s="267"/>
      <c r="I116" s="268"/>
      <c r="J116" s="267"/>
      <c r="K116" s="267"/>
      <c r="L116" s="267"/>
      <c r="M116" s="267"/>
      <c r="N116" s="267"/>
      <c r="O116" s="267"/>
      <c r="P116" s="267"/>
      <c r="Q116" s="267"/>
      <c r="R116" s="267"/>
      <c r="S116" s="267"/>
      <c r="T116" s="267"/>
      <c r="U116" s="267"/>
      <c r="V116" s="267"/>
      <c r="W116" s="267"/>
      <c r="X116" s="267"/>
      <c r="Y116" s="267"/>
    </row>
    <row r="117" spans="1:25" ht="13.5">
      <c r="A117" s="267"/>
      <c r="B117" s="267"/>
      <c r="C117" s="267"/>
      <c r="D117" s="267"/>
      <c r="E117" s="267"/>
      <c r="F117" s="267"/>
      <c r="G117" s="267"/>
      <c r="H117" s="267"/>
      <c r="I117" s="268"/>
      <c r="J117" s="267"/>
      <c r="K117" s="267"/>
      <c r="L117" s="267"/>
      <c r="M117" s="267"/>
      <c r="N117" s="267"/>
      <c r="O117" s="267"/>
      <c r="P117" s="267"/>
      <c r="Q117" s="267"/>
      <c r="R117" s="267"/>
      <c r="S117" s="267"/>
      <c r="T117" s="267"/>
      <c r="U117" s="267"/>
      <c r="V117" s="267"/>
      <c r="W117" s="267"/>
      <c r="X117" s="267"/>
      <c r="Y117" s="267"/>
    </row>
    <row r="118" spans="1:25" ht="13.5">
      <c r="A118" s="267"/>
      <c r="B118" s="267"/>
      <c r="C118" s="267"/>
      <c r="D118" s="267"/>
      <c r="E118" s="267"/>
      <c r="F118" s="267"/>
      <c r="G118" s="267"/>
      <c r="H118" s="267"/>
      <c r="I118" s="268"/>
      <c r="J118" s="267"/>
      <c r="K118" s="267"/>
      <c r="L118" s="267"/>
      <c r="M118" s="267"/>
      <c r="N118" s="267"/>
      <c r="O118" s="267"/>
      <c r="P118" s="267"/>
      <c r="Q118" s="267"/>
      <c r="R118" s="267"/>
      <c r="S118" s="267"/>
      <c r="T118" s="267"/>
      <c r="U118" s="267"/>
      <c r="V118" s="267"/>
      <c r="W118" s="267"/>
      <c r="X118" s="267"/>
      <c r="Y118" s="267"/>
    </row>
    <row r="119" spans="1:25" ht="13.5">
      <c r="A119" s="267"/>
      <c r="B119" s="267"/>
      <c r="C119" s="267"/>
      <c r="D119" s="267"/>
      <c r="E119" s="267"/>
      <c r="F119" s="267"/>
      <c r="G119" s="267"/>
      <c r="H119" s="267"/>
      <c r="I119" s="268"/>
      <c r="J119" s="267"/>
      <c r="K119" s="267"/>
      <c r="L119" s="267"/>
      <c r="M119" s="267"/>
      <c r="N119" s="267"/>
      <c r="O119" s="267"/>
      <c r="P119" s="267"/>
      <c r="Q119" s="267"/>
      <c r="R119" s="267"/>
      <c r="S119" s="267"/>
      <c r="T119" s="267"/>
      <c r="U119" s="267"/>
      <c r="V119" s="267"/>
      <c r="W119" s="267"/>
      <c r="X119" s="267"/>
      <c r="Y119" s="267"/>
    </row>
  </sheetData>
  <sheetProtection/>
  <mergeCells count="57">
    <mergeCell ref="Q13:R13"/>
    <mergeCell ref="W2:Y2"/>
    <mergeCell ref="B48:E48"/>
    <mergeCell ref="G48:J48"/>
    <mergeCell ref="K48:N48"/>
    <mergeCell ref="C13:G13"/>
    <mergeCell ref="J13:P13"/>
    <mergeCell ref="O14:P14"/>
    <mergeCell ref="C16:G16"/>
    <mergeCell ref="J16:K16"/>
    <mergeCell ref="N9:P9"/>
    <mergeCell ref="Q9:R9"/>
    <mergeCell ref="A1:I1"/>
    <mergeCell ref="B2:C2"/>
    <mergeCell ref="E2:I2"/>
    <mergeCell ref="A11:Y11"/>
    <mergeCell ref="S9:X9"/>
    <mergeCell ref="J21:Y22"/>
    <mergeCell ref="J25:Y26"/>
    <mergeCell ref="M16:N16"/>
    <mergeCell ref="S1:Y1"/>
    <mergeCell ref="W3:Y6"/>
    <mergeCell ref="T3:V6"/>
    <mergeCell ref="Q3:S6"/>
    <mergeCell ref="Q2:S2"/>
    <mergeCell ref="T2:V2"/>
    <mergeCell ref="L9:M9"/>
    <mergeCell ref="J36:Y37"/>
    <mergeCell ref="J30:Y31"/>
    <mergeCell ref="C18:M18"/>
    <mergeCell ref="E21:G21"/>
    <mergeCell ref="E19:G19"/>
    <mergeCell ref="I21:I22"/>
    <mergeCell ref="I23:I24"/>
    <mergeCell ref="J23:Y24"/>
    <mergeCell ref="I25:I26"/>
    <mergeCell ref="J19:U19"/>
    <mergeCell ref="I36:I37"/>
    <mergeCell ref="J32:Y33"/>
    <mergeCell ref="J14:N14"/>
    <mergeCell ref="Q14:U14"/>
    <mergeCell ref="C41:G41"/>
    <mergeCell ref="E28:G28"/>
    <mergeCell ref="I28:I29"/>
    <mergeCell ref="C39:G39"/>
    <mergeCell ref="I30:I31"/>
    <mergeCell ref="J39:L39"/>
    <mergeCell ref="C43:H43"/>
    <mergeCell ref="J43:P43"/>
    <mergeCell ref="J28:Y29"/>
    <mergeCell ref="J41:S41"/>
    <mergeCell ref="AA2:AD3"/>
    <mergeCell ref="C45:H45"/>
    <mergeCell ref="J45:Y46"/>
    <mergeCell ref="I45:I46"/>
    <mergeCell ref="I32:I33"/>
    <mergeCell ref="C36:G36"/>
  </mergeCells>
  <hyperlinks>
    <hyperlink ref="AA2:AD3" location="はじめに!A1" display="「はじめに」シートに戻る"/>
  </hyperlinks>
  <printOptions horizontalCentered="1" verticalCentered="1"/>
  <pageMargins left="0.5905511811023623" right="0.5905511811023623" top="0.5905511811023623" bottom="0.5905511811023623" header="0" footer="0"/>
  <pageSetup horizontalDpi="600" verticalDpi="600" orientation="portrait" paperSize="9" r:id="rId1"/>
  <rowBreaks count="1" manualBreakCount="1">
    <brk id="61" max="24" man="1"/>
  </rowBreaks>
</worksheet>
</file>

<file path=xl/worksheets/sheet26.xml><?xml version="1.0" encoding="utf-8"?>
<worksheet xmlns="http://schemas.openxmlformats.org/spreadsheetml/2006/main" xmlns:r="http://schemas.openxmlformats.org/officeDocument/2006/relationships">
  <dimension ref="A1:AH20"/>
  <sheetViews>
    <sheetView zoomScalePageLayoutView="0" workbookViewId="0" topLeftCell="A1">
      <selection activeCell="A1" sqref="A1"/>
    </sheetView>
  </sheetViews>
  <sheetFormatPr defaultColWidth="3.125" defaultRowHeight="18.75" customHeight="1"/>
  <cols>
    <col min="1" max="16384" width="3.125" style="177" customWidth="1"/>
  </cols>
  <sheetData>
    <row r="1" ht="18.75" customHeight="1">
      <c r="A1" s="177" t="s">
        <v>520</v>
      </c>
    </row>
    <row r="2" spans="1:34" ht="18.75" customHeight="1">
      <c r="A2" s="1361">
        <f ca="1">TODAY()</f>
        <v>41653</v>
      </c>
      <c r="B2" s="1362"/>
      <c r="C2" s="1362"/>
      <c r="D2" s="1362"/>
      <c r="E2" s="1362"/>
      <c r="AE2" s="1360" t="s">
        <v>729</v>
      </c>
      <c r="AF2" s="1360"/>
      <c r="AG2" s="1360"/>
      <c r="AH2" s="1360"/>
    </row>
    <row r="3" ht="18.75" customHeight="1">
      <c r="A3" s="177" t="s">
        <v>521</v>
      </c>
    </row>
    <row r="4" ht="18.75" customHeight="1">
      <c r="A4" s="177" t="s">
        <v>522</v>
      </c>
    </row>
    <row r="5" ht="18.75" customHeight="1">
      <c r="A5" s="177" t="s">
        <v>523</v>
      </c>
    </row>
    <row r="6" spans="1:8" ht="18.75" customHeight="1">
      <c r="A6" s="177" t="s">
        <v>524</v>
      </c>
      <c r="H6" s="177" t="s">
        <v>243</v>
      </c>
    </row>
    <row r="7" ht="18.75" customHeight="1">
      <c r="A7" s="177" t="s">
        <v>525</v>
      </c>
    </row>
    <row r="8" ht="18.75" customHeight="1">
      <c r="A8" s="177" t="s">
        <v>526</v>
      </c>
    </row>
    <row r="9" spans="1:8" ht="18.75" customHeight="1">
      <c r="A9" s="177" t="s">
        <v>527</v>
      </c>
      <c r="H9" s="177" t="s">
        <v>528</v>
      </c>
    </row>
    <row r="11" ht="18.75" customHeight="1">
      <c r="A11" s="177" t="s">
        <v>529</v>
      </c>
    </row>
    <row r="14" spans="1:17" ht="18.75" customHeight="1">
      <c r="A14" s="177" t="s">
        <v>358</v>
      </c>
      <c r="E14" s="177" t="s">
        <v>530</v>
      </c>
      <c r="Q14" s="177" t="s">
        <v>531</v>
      </c>
    </row>
    <row r="15" spans="6:27" ht="18.75" customHeight="1">
      <c r="F15" s="177" t="s">
        <v>330</v>
      </c>
      <c r="I15" s="177" t="s">
        <v>331</v>
      </c>
      <c r="L15" s="177" t="s">
        <v>334</v>
      </c>
      <c r="O15" s="177" t="s">
        <v>335</v>
      </c>
      <c r="R15" s="177" t="s">
        <v>330</v>
      </c>
      <c r="U15" s="177" t="s">
        <v>331</v>
      </c>
      <c r="X15" s="177" t="s">
        <v>334</v>
      </c>
      <c r="AA15" s="177" t="s">
        <v>335</v>
      </c>
    </row>
    <row r="16" spans="1:23" ht="18.75" customHeight="1">
      <c r="A16" s="177" t="s">
        <v>532</v>
      </c>
      <c r="E16" s="177" t="s">
        <v>533</v>
      </c>
      <c r="F16" s="177">
        <v>1</v>
      </c>
      <c r="G16" s="177">
        <v>2</v>
      </c>
      <c r="H16" s="177">
        <v>3</v>
      </c>
      <c r="I16" s="177">
        <v>4</v>
      </c>
      <c r="J16" s="177">
        <v>5</v>
      </c>
      <c r="K16" s="177">
        <v>6</v>
      </c>
      <c r="L16" s="177">
        <v>1</v>
      </c>
      <c r="M16" s="177">
        <v>2</v>
      </c>
      <c r="N16" s="177">
        <v>3</v>
      </c>
      <c r="O16" s="178" t="s">
        <v>534</v>
      </c>
      <c r="P16" s="177" t="s">
        <v>535</v>
      </c>
      <c r="R16" s="177" t="s">
        <v>536</v>
      </c>
      <c r="T16" s="177" t="s">
        <v>535</v>
      </c>
      <c r="W16" s="177" t="s">
        <v>537</v>
      </c>
    </row>
    <row r="18" spans="1:4" ht="18.75" customHeight="1">
      <c r="A18" s="177" t="s">
        <v>538</v>
      </c>
      <c r="D18" s="177" t="s">
        <v>539</v>
      </c>
    </row>
    <row r="19" ht="18.75" customHeight="1">
      <c r="D19" s="177" t="s">
        <v>540</v>
      </c>
    </row>
    <row r="20" ht="18.75" customHeight="1">
      <c r="D20" s="177" t="s">
        <v>537</v>
      </c>
    </row>
  </sheetData>
  <sheetProtection/>
  <mergeCells count="2">
    <mergeCell ref="AE2:AH2"/>
    <mergeCell ref="A2:E2"/>
  </mergeCells>
  <hyperlinks>
    <hyperlink ref="AE2:AH2" location="はじめに!A1" display="「はじめに」シートに戻る"/>
  </hyperlinks>
  <printOptions/>
  <pageMargins left="0.787" right="0.787" top="0.984" bottom="0.984"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2:AJ45"/>
  <sheetViews>
    <sheetView showZeros="0" showOutlineSymbols="0" zoomScale="85" zoomScaleNormal="85" zoomScalePageLayoutView="0" workbookViewId="0" topLeftCell="A16">
      <selection activeCell="AF6" sqref="AF6:AI6"/>
    </sheetView>
  </sheetViews>
  <sheetFormatPr defaultColWidth="9.00390625" defaultRowHeight="13.5"/>
  <cols>
    <col min="1" max="1" width="3.25390625" style="272" customWidth="1"/>
    <col min="2" max="28" width="3.125" style="272" customWidth="1"/>
    <col min="29" max="29" width="3.125" style="273" customWidth="1"/>
    <col min="30" max="31" width="3.125" style="271" customWidth="1"/>
    <col min="32" max="37" width="9.00390625" style="271" customWidth="1"/>
    <col min="38" max="16384" width="9.00390625" style="272" customWidth="1"/>
  </cols>
  <sheetData>
    <row r="2" spans="2:29" ht="19.5" customHeight="1">
      <c r="B2" s="736" t="s">
        <v>20</v>
      </c>
      <c r="C2" s="736"/>
      <c r="D2" s="736"/>
      <c r="E2" s="736"/>
      <c r="F2" s="736"/>
      <c r="G2" s="736"/>
      <c r="H2" s="736"/>
      <c r="I2" s="736"/>
      <c r="J2" s="736"/>
      <c r="K2" s="736"/>
      <c r="L2" s="736"/>
      <c r="M2" s="736"/>
      <c r="N2" s="736"/>
      <c r="O2" s="736"/>
      <c r="P2" s="269"/>
      <c r="Q2" s="741" t="s">
        <v>346</v>
      </c>
      <c r="R2" s="741"/>
      <c r="S2" s="741"/>
      <c r="T2" s="741" t="s">
        <v>444</v>
      </c>
      <c r="U2" s="741"/>
      <c r="V2" s="741"/>
      <c r="W2" s="741" t="s">
        <v>445</v>
      </c>
      <c r="X2" s="741"/>
      <c r="Y2" s="741"/>
      <c r="Z2" s="741" t="s">
        <v>491</v>
      </c>
      <c r="AA2" s="741"/>
      <c r="AB2" s="741"/>
      <c r="AC2" s="270" t="s">
        <v>698</v>
      </c>
    </row>
    <row r="3" spans="2:29" ht="19.5" customHeight="1">
      <c r="B3" s="736"/>
      <c r="C3" s="736"/>
      <c r="D3" s="736"/>
      <c r="E3" s="736"/>
      <c r="F3" s="736"/>
      <c r="G3" s="736"/>
      <c r="H3" s="736"/>
      <c r="I3" s="736"/>
      <c r="J3" s="736"/>
      <c r="K3" s="736"/>
      <c r="L3" s="736"/>
      <c r="M3" s="736"/>
      <c r="N3" s="736"/>
      <c r="O3" s="736"/>
      <c r="P3" s="269"/>
      <c r="Q3" s="737"/>
      <c r="R3" s="737"/>
      <c r="S3" s="737"/>
      <c r="T3" s="737"/>
      <c r="U3" s="737"/>
      <c r="V3" s="737"/>
      <c r="W3" s="737"/>
      <c r="X3" s="737"/>
      <c r="Y3" s="737"/>
      <c r="Z3" s="737"/>
      <c r="AA3" s="737"/>
      <c r="AB3" s="737"/>
      <c r="AC3" s="270"/>
    </row>
    <row r="4" spans="2:36" ht="19.5" customHeight="1">
      <c r="B4" s="740">
        <f ca="1">TODAY()</f>
        <v>41653</v>
      </c>
      <c r="C4" s="740"/>
      <c r="D4" s="740"/>
      <c r="E4" s="740"/>
      <c r="F4" s="740"/>
      <c r="G4" s="740"/>
      <c r="H4" s="740"/>
      <c r="I4" s="740"/>
      <c r="J4" s="740"/>
      <c r="K4" s="740"/>
      <c r="L4" s="740"/>
      <c r="M4" s="746">
        <f>B4</f>
        <v>41653</v>
      </c>
      <c r="N4" s="746"/>
      <c r="O4" s="746"/>
      <c r="P4" s="269"/>
      <c r="Q4" s="738"/>
      <c r="R4" s="738"/>
      <c r="S4" s="738"/>
      <c r="T4" s="738"/>
      <c r="U4" s="738"/>
      <c r="V4" s="738"/>
      <c r="W4" s="738"/>
      <c r="X4" s="738"/>
      <c r="Y4" s="738"/>
      <c r="Z4" s="738"/>
      <c r="AA4" s="738"/>
      <c r="AB4" s="738"/>
      <c r="AD4" s="676" t="s">
        <v>79</v>
      </c>
      <c r="AE4" s="676"/>
      <c r="AF4" s="676"/>
      <c r="AG4" s="676"/>
      <c r="AH4" s="676"/>
      <c r="AI4" s="676"/>
      <c r="AJ4" s="676"/>
    </row>
    <row r="5" spans="2:36" ht="19.5" customHeight="1">
      <c r="B5" s="744" t="s">
        <v>421</v>
      </c>
      <c r="C5" s="744"/>
      <c r="D5" s="745">
        <f>'入力'!B56</f>
        <v>3</v>
      </c>
      <c r="E5" s="745"/>
      <c r="F5" s="744" t="s">
        <v>491</v>
      </c>
      <c r="G5" s="744"/>
      <c r="H5" s="745">
        <f>'入力'!B57</f>
        <v>2</v>
      </c>
      <c r="I5" s="745"/>
      <c r="J5" s="275" t="s">
        <v>452</v>
      </c>
      <c r="K5" s="275"/>
      <c r="L5" s="275"/>
      <c r="M5" s="275"/>
      <c r="N5" s="275"/>
      <c r="O5" s="275"/>
      <c r="P5" s="269"/>
      <c r="Q5" s="739"/>
      <c r="R5" s="739"/>
      <c r="S5" s="739"/>
      <c r="T5" s="739"/>
      <c r="U5" s="739"/>
      <c r="V5" s="739"/>
      <c r="W5" s="739"/>
      <c r="X5" s="739"/>
      <c r="Y5" s="739"/>
      <c r="Z5" s="739"/>
      <c r="AA5" s="739"/>
      <c r="AB5" s="739"/>
      <c r="AD5" s="676"/>
      <c r="AE5" s="676"/>
      <c r="AF5" s="676"/>
      <c r="AG5" s="676"/>
      <c r="AH5" s="676"/>
      <c r="AI5" s="676"/>
      <c r="AJ5" s="676"/>
    </row>
    <row r="6" spans="2:36" ht="19.5" customHeight="1">
      <c r="B6" s="747" t="s">
        <v>490</v>
      </c>
      <c r="C6" s="747"/>
      <c r="D6" s="747"/>
      <c r="E6" s="751" t="str">
        <f>'入力'!B11</f>
        <v>宮城太郎</v>
      </c>
      <c r="F6" s="751"/>
      <c r="G6" s="751"/>
      <c r="H6" s="751"/>
      <c r="I6" s="751"/>
      <c r="J6" s="751"/>
      <c r="K6" s="751"/>
      <c r="L6" s="751"/>
      <c r="M6" s="751"/>
      <c r="N6" s="751"/>
      <c r="O6" s="276"/>
      <c r="P6" s="747" t="s">
        <v>492</v>
      </c>
      <c r="Q6" s="747"/>
      <c r="R6" s="747"/>
      <c r="S6" s="749" t="s">
        <v>136</v>
      </c>
      <c r="T6" s="749"/>
      <c r="U6" s="749"/>
      <c r="V6" s="749"/>
      <c r="W6" s="749"/>
      <c r="X6" s="749"/>
      <c r="Y6" s="749"/>
      <c r="Z6" s="749"/>
      <c r="AA6" s="749"/>
      <c r="AB6" s="749"/>
      <c r="AD6" s="274"/>
      <c r="AE6" s="274"/>
      <c r="AF6" s="675" t="s">
        <v>729</v>
      </c>
      <c r="AG6" s="675"/>
      <c r="AH6" s="675"/>
      <c r="AI6" s="675"/>
      <c r="AJ6" s="274"/>
    </row>
    <row r="7" spans="2:30" ht="19.5" customHeight="1">
      <c r="B7" s="748"/>
      <c r="C7" s="748"/>
      <c r="D7" s="748"/>
      <c r="E7" s="752"/>
      <c r="F7" s="752"/>
      <c r="G7" s="752"/>
      <c r="H7" s="752"/>
      <c r="I7" s="752"/>
      <c r="J7" s="752"/>
      <c r="K7" s="752"/>
      <c r="L7" s="752"/>
      <c r="M7" s="752"/>
      <c r="N7" s="752"/>
      <c r="O7" s="276"/>
      <c r="P7" s="748"/>
      <c r="Q7" s="748"/>
      <c r="R7" s="748"/>
      <c r="S7" s="750"/>
      <c r="T7" s="750"/>
      <c r="U7" s="750"/>
      <c r="V7" s="750"/>
      <c r="W7" s="750"/>
      <c r="X7" s="750"/>
      <c r="Y7" s="750"/>
      <c r="Z7" s="750"/>
      <c r="AA7" s="750"/>
      <c r="AB7" s="750"/>
      <c r="AC7" s="273" t="s">
        <v>134</v>
      </c>
      <c r="AD7" s="271" t="s">
        <v>80</v>
      </c>
    </row>
    <row r="8" spans="2:28" ht="9" customHeight="1">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row>
    <row r="9" spans="2:28" ht="16.5" customHeight="1">
      <c r="B9" s="730" t="s">
        <v>21</v>
      </c>
      <c r="C9" s="731"/>
      <c r="D9" s="731"/>
      <c r="E9" s="731" t="s">
        <v>23</v>
      </c>
      <c r="F9" s="731"/>
      <c r="G9" s="731"/>
      <c r="H9" s="731"/>
      <c r="I9" s="731"/>
      <c r="J9" s="731"/>
      <c r="K9" s="731" t="s">
        <v>25</v>
      </c>
      <c r="L9" s="731"/>
      <c r="M9" s="731"/>
      <c r="N9" s="731"/>
      <c r="O9" s="731"/>
      <c r="P9" s="731"/>
      <c r="Q9" s="731"/>
      <c r="R9" s="731"/>
      <c r="S9" s="731"/>
      <c r="T9" s="731"/>
      <c r="U9" s="731"/>
      <c r="V9" s="731"/>
      <c r="W9" s="731"/>
      <c r="X9" s="742" t="s">
        <v>24</v>
      </c>
      <c r="Y9" s="742"/>
      <c r="Z9" s="742"/>
      <c r="AA9" s="742"/>
      <c r="AB9" s="743"/>
    </row>
    <row r="10" spans="2:28" ht="18.75" customHeight="1">
      <c r="B10" s="708" t="s">
        <v>22</v>
      </c>
      <c r="C10" s="709"/>
      <c r="D10" s="709"/>
      <c r="E10" s="709"/>
      <c r="F10" s="709"/>
      <c r="G10" s="709"/>
      <c r="H10" s="709"/>
      <c r="I10" s="709"/>
      <c r="J10" s="709"/>
      <c r="K10" s="693"/>
      <c r="L10" s="694"/>
      <c r="M10" s="694"/>
      <c r="N10" s="694"/>
      <c r="O10" s="694"/>
      <c r="P10" s="694"/>
      <c r="Q10" s="694"/>
      <c r="R10" s="694"/>
      <c r="S10" s="694"/>
      <c r="T10" s="694"/>
      <c r="U10" s="694"/>
      <c r="V10" s="694"/>
      <c r="W10" s="754"/>
      <c r="X10" s="735"/>
      <c r="Y10" s="735"/>
      <c r="Z10" s="735"/>
      <c r="AA10" s="735"/>
      <c r="AB10" s="753"/>
    </row>
    <row r="11" spans="2:28" ht="18.75" customHeight="1">
      <c r="B11" s="708"/>
      <c r="C11" s="709"/>
      <c r="D11" s="709"/>
      <c r="E11" s="709"/>
      <c r="F11" s="709"/>
      <c r="G11" s="709"/>
      <c r="H11" s="709"/>
      <c r="I11" s="709"/>
      <c r="J11" s="709"/>
      <c r="K11" s="699"/>
      <c r="L11" s="700"/>
      <c r="M11" s="700"/>
      <c r="N11" s="700"/>
      <c r="O11" s="700"/>
      <c r="P11" s="700"/>
      <c r="Q11" s="700"/>
      <c r="R11" s="700"/>
      <c r="S11" s="700"/>
      <c r="T11" s="700"/>
      <c r="U11" s="700"/>
      <c r="V11" s="700"/>
      <c r="W11" s="755"/>
      <c r="X11" s="735"/>
      <c r="Y11" s="735"/>
      <c r="Z11" s="735"/>
      <c r="AA11" s="735"/>
      <c r="AB11" s="753"/>
    </row>
    <row r="12" spans="2:30" ht="18.75" customHeight="1">
      <c r="B12" s="708">
        <v>1</v>
      </c>
      <c r="C12" s="709"/>
      <c r="D12" s="709"/>
      <c r="E12" s="732" t="s">
        <v>84</v>
      </c>
      <c r="F12" s="732"/>
      <c r="G12" s="732"/>
      <c r="H12" s="732"/>
      <c r="I12" s="732"/>
      <c r="J12" s="732"/>
      <c r="K12" s="721"/>
      <c r="L12" s="722"/>
      <c r="M12" s="722"/>
      <c r="N12" s="722"/>
      <c r="O12" s="722"/>
      <c r="P12" s="722"/>
      <c r="Q12" s="722"/>
      <c r="R12" s="722"/>
      <c r="S12" s="722"/>
      <c r="T12" s="722"/>
      <c r="U12" s="722"/>
      <c r="V12" s="722"/>
      <c r="W12" s="723"/>
      <c r="X12" s="733"/>
      <c r="Y12" s="733"/>
      <c r="Z12" s="733"/>
      <c r="AA12" s="733"/>
      <c r="AB12" s="734"/>
      <c r="AC12" s="273" t="s">
        <v>135</v>
      </c>
      <c r="AD12" s="271" t="s">
        <v>697</v>
      </c>
    </row>
    <row r="13" spans="2:28" ht="18.75" customHeight="1">
      <c r="B13" s="708"/>
      <c r="C13" s="709"/>
      <c r="D13" s="709"/>
      <c r="E13" s="732"/>
      <c r="F13" s="732"/>
      <c r="G13" s="732"/>
      <c r="H13" s="732"/>
      <c r="I13" s="732"/>
      <c r="J13" s="732"/>
      <c r="K13" s="724"/>
      <c r="L13" s="756"/>
      <c r="M13" s="756"/>
      <c r="N13" s="756"/>
      <c r="O13" s="756"/>
      <c r="P13" s="756"/>
      <c r="Q13" s="756"/>
      <c r="R13" s="756"/>
      <c r="S13" s="756"/>
      <c r="T13" s="756"/>
      <c r="U13" s="756"/>
      <c r="V13" s="756"/>
      <c r="W13" s="757"/>
      <c r="X13" s="733"/>
      <c r="Y13" s="733"/>
      <c r="Z13" s="733"/>
      <c r="AA13" s="733"/>
      <c r="AB13" s="734"/>
    </row>
    <row r="14" spans="2:28" ht="18.75" customHeight="1">
      <c r="B14" s="708"/>
      <c r="C14" s="709"/>
      <c r="D14" s="709"/>
      <c r="E14" s="732"/>
      <c r="F14" s="732"/>
      <c r="G14" s="732"/>
      <c r="H14" s="732"/>
      <c r="I14" s="732"/>
      <c r="J14" s="732"/>
      <c r="K14" s="724"/>
      <c r="L14" s="756"/>
      <c r="M14" s="756"/>
      <c r="N14" s="756"/>
      <c r="O14" s="756"/>
      <c r="P14" s="756"/>
      <c r="Q14" s="756"/>
      <c r="R14" s="756"/>
      <c r="S14" s="756"/>
      <c r="T14" s="756"/>
      <c r="U14" s="756"/>
      <c r="V14" s="756"/>
      <c r="W14" s="757"/>
      <c r="X14" s="733"/>
      <c r="Y14" s="733"/>
      <c r="Z14" s="733"/>
      <c r="AA14" s="733"/>
      <c r="AB14" s="734"/>
    </row>
    <row r="15" spans="2:28" ht="18.75" customHeight="1">
      <c r="B15" s="708"/>
      <c r="C15" s="709"/>
      <c r="D15" s="709"/>
      <c r="E15" s="732"/>
      <c r="F15" s="732"/>
      <c r="G15" s="732"/>
      <c r="H15" s="732"/>
      <c r="I15" s="732"/>
      <c r="J15" s="732"/>
      <c r="K15" s="725"/>
      <c r="L15" s="758"/>
      <c r="M15" s="758"/>
      <c r="N15" s="758"/>
      <c r="O15" s="758"/>
      <c r="P15" s="758"/>
      <c r="Q15" s="758"/>
      <c r="R15" s="758"/>
      <c r="S15" s="758"/>
      <c r="T15" s="758"/>
      <c r="U15" s="758"/>
      <c r="V15" s="758"/>
      <c r="W15" s="759"/>
      <c r="X15" s="733"/>
      <c r="Y15" s="733"/>
      <c r="Z15" s="733"/>
      <c r="AA15" s="733"/>
      <c r="AB15" s="734"/>
    </row>
    <row r="16" spans="2:28" ht="18.75" customHeight="1">
      <c r="B16" s="708">
        <v>2</v>
      </c>
      <c r="C16" s="709"/>
      <c r="D16" s="709"/>
      <c r="E16" s="732" t="s">
        <v>369</v>
      </c>
      <c r="F16" s="732"/>
      <c r="G16" s="732"/>
      <c r="H16" s="732"/>
      <c r="I16" s="732"/>
      <c r="J16" s="732"/>
      <c r="K16" s="721"/>
      <c r="L16" s="722"/>
      <c r="M16" s="722"/>
      <c r="N16" s="722"/>
      <c r="O16" s="722"/>
      <c r="P16" s="722"/>
      <c r="Q16" s="722"/>
      <c r="R16" s="722"/>
      <c r="S16" s="722"/>
      <c r="T16" s="722"/>
      <c r="U16" s="722"/>
      <c r="V16" s="722"/>
      <c r="W16" s="723"/>
      <c r="X16" s="733"/>
      <c r="Y16" s="733"/>
      <c r="Z16" s="733"/>
      <c r="AA16" s="733"/>
      <c r="AB16" s="734"/>
    </row>
    <row r="17" spans="2:28" ht="18.75" customHeight="1">
      <c r="B17" s="708"/>
      <c r="C17" s="709"/>
      <c r="D17" s="709"/>
      <c r="E17" s="732"/>
      <c r="F17" s="732"/>
      <c r="G17" s="732"/>
      <c r="H17" s="732"/>
      <c r="I17" s="732"/>
      <c r="J17" s="732"/>
      <c r="K17" s="724"/>
      <c r="L17" s="756"/>
      <c r="M17" s="756"/>
      <c r="N17" s="756"/>
      <c r="O17" s="756"/>
      <c r="P17" s="756"/>
      <c r="Q17" s="756"/>
      <c r="R17" s="756"/>
      <c r="S17" s="756"/>
      <c r="T17" s="756"/>
      <c r="U17" s="756"/>
      <c r="V17" s="756"/>
      <c r="W17" s="757"/>
      <c r="X17" s="733"/>
      <c r="Y17" s="733"/>
      <c r="Z17" s="733"/>
      <c r="AA17" s="733"/>
      <c r="AB17" s="734"/>
    </row>
    <row r="18" spans="2:28" ht="18.75" customHeight="1">
      <c r="B18" s="708"/>
      <c r="C18" s="709"/>
      <c r="D18" s="709"/>
      <c r="E18" s="732"/>
      <c r="F18" s="732"/>
      <c r="G18" s="732"/>
      <c r="H18" s="732"/>
      <c r="I18" s="732"/>
      <c r="J18" s="732"/>
      <c r="K18" s="724"/>
      <c r="L18" s="756"/>
      <c r="M18" s="756"/>
      <c r="N18" s="756"/>
      <c r="O18" s="756"/>
      <c r="P18" s="756"/>
      <c r="Q18" s="756"/>
      <c r="R18" s="756"/>
      <c r="S18" s="756"/>
      <c r="T18" s="756"/>
      <c r="U18" s="756"/>
      <c r="V18" s="756"/>
      <c r="W18" s="757"/>
      <c r="X18" s="733"/>
      <c r="Y18" s="733"/>
      <c r="Z18" s="733"/>
      <c r="AA18" s="733"/>
      <c r="AB18" s="734"/>
    </row>
    <row r="19" spans="2:28" ht="18.75" customHeight="1">
      <c r="B19" s="708"/>
      <c r="C19" s="709"/>
      <c r="D19" s="709"/>
      <c r="E19" s="732"/>
      <c r="F19" s="732"/>
      <c r="G19" s="732"/>
      <c r="H19" s="732"/>
      <c r="I19" s="732"/>
      <c r="J19" s="732"/>
      <c r="K19" s="725"/>
      <c r="L19" s="758"/>
      <c r="M19" s="758"/>
      <c r="N19" s="758"/>
      <c r="O19" s="758"/>
      <c r="P19" s="758"/>
      <c r="Q19" s="758"/>
      <c r="R19" s="758"/>
      <c r="S19" s="758"/>
      <c r="T19" s="758"/>
      <c r="U19" s="758"/>
      <c r="V19" s="758"/>
      <c r="W19" s="759"/>
      <c r="X19" s="733"/>
      <c r="Y19" s="733"/>
      <c r="Z19" s="733"/>
      <c r="AA19" s="733"/>
      <c r="AB19" s="734"/>
    </row>
    <row r="20" spans="1:28" ht="18.75" customHeight="1">
      <c r="A20" s="272">
        <v>0</v>
      </c>
      <c r="B20" s="708">
        <v>3</v>
      </c>
      <c r="C20" s="709"/>
      <c r="D20" s="709"/>
      <c r="E20" s="732" t="s">
        <v>567</v>
      </c>
      <c r="F20" s="732"/>
      <c r="G20" s="732"/>
      <c r="H20" s="732"/>
      <c r="I20" s="732"/>
      <c r="J20" s="732"/>
      <c r="K20" s="721"/>
      <c r="L20" s="722"/>
      <c r="M20" s="722"/>
      <c r="N20" s="722"/>
      <c r="O20" s="722"/>
      <c r="P20" s="722"/>
      <c r="Q20" s="722"/>
      <c r="R20" s="722"/>
      <c r="S20" s="722"/>
      <c r="T20" s="722"/>
      <c r="U20" s="722"/>
      <c r="V20" s="722"/>
      <c r="W20" s="723"/>
      <c r="X20" s="733"/>
      <c r="Y20" s="733"/>
      <c r="Z20" s="733"/>
      <c r="AA20" s="733"/>
      <c r="AB20" s="734"/>
    </row>
    <row r="21" spans="2:28" ht="18.75" customHeight="1">
      <c r="B21" s="708"/>
      <c r="C21" s="709"/>
      <c r="D21" s="709"/>
      <c r="E21" s="732"/>
      <c r="F21" s="732"/>
      <c r="G21" s="732"/>
      <c r="H21" s="732"/>
      <c r="I21" s="732"/>
      <c r="J21" s="732"/>
      <c r="K21" s="724"/>
      <c r="L21" s="756"/>
      <c r="M21" s="756"/>
      <c r="N21" s="756"/>
      <c r="O21" s="756"/>
      <c r="P21" s="756"/>
      <c r="Q21" s="756"/>
      <c r="R21" s="756"/>
      <c r="S21" s="756"/>
      <c r="T21" s="756"/>
      <c r="U21" s="756"/>
      <c r="V21" s="756"/>
      <c r="W21" s="757"/>
      <c r="X21" s="733"/>
      <c r="Y21" s="733"/>
      <c r="Z21" s="733"/>
      <c r="AA21" s="733"/>
      <c r="AB21" s="734"/>
    </row>
    <row r="22" spans="2:28" ht="18.75" customHeight="1">
      <c r="B22" s="708"/>
      <c r="C22" s="709"/>
      <c r="D22" s="709"/>
      <c r="E22" s="732"/>
      <c r="F22" s="732"/>
      <c r="G22" s="732"/>
      <c r="H22" s="732"/>
      <c r="I22" s="732"/>
      <c r="J22" s="732"/>
      <c r="K22" s="724"/>
      <c r="L22" s="756"/>
      <c r="M22" s="756"/>
      <c r="N22" s="756"/>
      <c r="O22" s="756"/>
      <c r="P22" s="756"/>
      <c r="Q22" s="756"/>
      <c r="R22" s="756"/>
      <c r="S22" s="756"/>
      <c r="T22" s="756"/>
      <c r="U22" s="756"/>
      <c r="V22" s="756"/>
      <c r="W22" s="757"/>
      <c r="X22" s="733"/>
      <c r="Y22" s="733"/>
      <c r="Z22" s="733"/>
      <c r="AA22" s="733"/>
      <c r="AB22" s="734"/>
    </row>
    <row r="23" spans="2:28" ht="18.75" customHeight="1">
      <c r="B23" s="708"/>
      <c r="C23" s="709"/>
      <c r="D23" s="709"/>
      <c r="E23" s="732"/>
      <c r="F23" s="732"/>
      <c r="G23" s="732"/>
      <c r="H23" s="732"/>
      <c r="I23" s="732"/>
      <c r="J23" s="732"/>
      <c r="K23" s="725"/>
      <c r="L23" s="758"/>
      <c r="M23" s="758"/>
      <c r="N23" s="758"/>
      <c r="O23" s="758"/>
      <c r="P23" s="758"/>
      <c r="Q23" s="758"/>
      <c r="R23" s="758"/>
      <c r="S23" s="758"/>
      <c r="T23" s="758"/>
      <c r="U23" s="758"/>
      <c r="V23" s="758"/>
      <c r="W23" s="759"/>
      <c r="X23" s="733"/>
      <c r="Y23" s="733"/>
      <c r="Z23" s="733"/>
      <c r="AA23" s="733"/>
      <c r="AB23" s="734"/>
    </row>
    <row r="24" spans="2:28" ht="18.75" customHeight="1">
      <c r="B24" s="708">
        <v>4</v>
      </c>
      <c r="C24" s="709"/>
      <c r="D24" s="709"/>
      <c r="E24" s="732" t="s">
        <v>568</v>
      </c>
      <c r="F24" s="732"/>
      <c r="G24" s="732"/>
      <c r="H24" s="732"/>
      <c r="I24" s="732"/>
      <c r="J24" s="732"/>
      <c r="K24" s="721"/>
      <c r="L24" s="722"/>
      <c r="M24" s="722"/>
      <c r="N24" s="722"/>
      <c r="O24" s="722"/>
      <c r="P24" s="722"/>
      <c r="Q24" s="722"/>
      <c r="R24" s="722"/>
      <c r="S24" s="722"/>
      <c r="T24" s="722"/>
      <c r="U24" s="722"/>
      <c r="V24" s="722"/>
      <c r="W24" s="723"/>
      <c r="X24" s="733"/>
      <c r="Y24" s="733"/>
      <c r="Z24" s="733"/>
      <c r="AA24" s="733"/>
      <c r="AB24" s="734"/>
    </row>
    <row r="25" spans="2:28" ht="18.75" customHeight="1">
      <c r="B25" s="708"/>
      <c r="C25" s="709"/>
      <c r="D25" s="709"/>
      <c r="E25" s="732"/>
      <c r="F25" s="732"/>
      <c r="G25" s="732"/>
      <c r="H25" s="732"/>
      <c r="I25" s="732"/>
      <c r="J25" s="732"/>
      <c r="K25" s="724"/>
      <c r="L25" s="756"/>
      <c r="M25" s="756"/>
      <c r="N25" s="756"/>
      <c r="O25" s="756"/>
      <c r="P25" s="756"/>
      <c r="Q25" s="756"/>
      <c r="R25" s="756"/>
      <c r="S25" s="756"/>
      <c r="T25" s="756"/>
      <c r="U25" s="756"/>
      <c r="V25" s="756"/>
      <c r="W25" s="757"/>
      <c r="X25" s="733"/>
      <c r="Y25" s="733"/>
      <c r="Z25" s="733"/>
      <c r="AA25" s="733"/>
      <c r="AB25" s="734"/>
    </row>
    <row r="26" spans="2:28" ht="18.75" customHeight="1">
      <c r="B26" s="708"/>
      <c r="C26" s="709"/>
      <c r="D26" s="709"/>
      <c r="E26" s="732"/>
      <c r="F26" s="732"/>
      <c r="G26" s="732"/>
      <c r="H26" s="732"/>
      <c r="I26" s="732"/>
      <c r="J26" s="732"/>
      <c r="K26" s="724"/>
      <c r="L26" s="756"/>
      <c r="M26" s="756"/>
      <c r="N26" s="756"/>
      <c r="O26" s="756"/>
      <c r="P26" s="756"/>
      <c r="Q26" s="756"/>
      <c r="R26" s="756"/>
      <c r="S26" s="756"/>
      <c r="T26" s="756"/>
      <c r="U26" s="756"/>
      <c r="V26" s="756"/>
      <c r="W26" s="757"/>
      <c r="X26" s="733"/>
      <c r="Y26" s="733"/>
      <c r="Z26" s="733"/>
      <c r="AA26" s="733"/>
      <c r="AB26" s="734"/>
    </row>
    <row r="27" spans="2:28" ht="18.75" customHeight="1">
      <c r="B27" s="708"/>
      <c r="C27" s="709"/>
      <c r="D27" s="709"/>
      <c r="E27" s="732"/>
      <c r="F27" s="732"/>
      <c r="G27" s="732"/>
      <c r="H27" s="732"/>
      <c r="I27" s="732"/>
      <c r="J27" s="732"/>
      <c r="K27" s="725"/>
      <c r="L27" s="758"/>
      <c r="M27" s="758"/>
      <c r="N27" s="758"/>
      <c r="O27" s="758"/>
      <c r="P27" s="758"/>
      <c r="Q27" s="758"/>
      <c r="R27" s="758"/>
      <c r="S27" s="758"/>
      <c r="T27" s="758"/>
      <c r="U27" s="758"/>
      <c r="V27" s="758"/>
      <c r="W27" s="759"/>
      <c r="X27" s="733"/>
      <c r="Y27" s="733"/>
      <c r="Z27" s="733"/>
      <c r="AA27" s="733"/>
      <c r="AB27" s="734"/>
    </row>
    <row r="28" spans="2:28" ht="18.75" customHeight="1">
      <c r="B28" s="708" t="s">
        <v>26</v>
      </c>
      <c r="C28" s="709"/>
      <c r="D28" s="709"/>
      <c r="E28" s="709"/>
      <c r="F28" s="709"/>
      <c r="G28" s="709"/>
      <c r="H28" s="709"/>
      <c r="I28" s="709"/>
      <c r="J28" s="709"/>
      <c r="K28" s="735"/>
      <c r="L28" s="735"/>
      <c r="M28" s="735"/>
      <c r="N28" s="735"/>
      <c r="O28" s="735"/>
      <c r="P28" s="735"/>
      <c r="Q28" s="735"/>
      <c r="R28" s="735"/>
      <c r="S28" s="735"/>
      <c r="T28" s="735"/>
      <c r="U28" s="735"/>
      <c r="V28" s="735"/>
      <c r="W28" s="735"/>
      <c r="X28" s="733"/>
      <c r="Y28" s="733"/>
      <c r="Z28" s="733"/>
      <c r="AA28" s="733"/>
      <c r="AB28" s="734"/>
    </row>
    <row r="29" spans="2:28" ht="18.75" customHeight="1">
      <c r="B29" s="708"/>
      <c r="C29" s="709"/>
      <c r="D29" s="709"/>
      <c r="E29" s="709"/>
      <c r="F29" s="709"/>
      <c r="G29" s="709"/>
      <c r="H29" s="709"/>
      <c r="I29" s="709"/>
      <c r="J29" s="709"/>
      <c r="K29" s="735"/>
      <c r="L29" s="735"/>
      <c r="M29" s="735"/>
      <c r="N29" s="735"/>
      <c r="O29" s="735"/>
      <c r="P29" s="735"/>
      <c r="Q29" s="735"/>
      <c r="R29" s="735"/>
      <c r="S29" s="735"/>
      <c r="T29" s="735"/>
      <c r="U29" s="735"/>
      <c r="V29" s="735"/>
      <c r="W29" s="735"/>
      <c r="X29" s="733"/>
      <c r="Y29" s="733"/>
      <c r="Z29" s="733"/>
      <c r="AA29" s="733"/>
      <c r="AB29" s="734"/>
    </row>
    <row r="30" spans="2:28" ht="18.75" customHeight="1">
      <c r="B30" s="708">
        <v>5</v>
      </c>
      <c r="C30" s="709"/>
      <c r="D30" s="709"/>
      <c r="E30" s="732" t="s">
        <v>81</v>
      </c>
      <c r="F30" s="732"/>
      <c r="G30" s="732"/>
      <c r="H30" s="732"/>
      <c r="I30" s="732"/>
      <c r="J30" s="732"/>
      <c r="K30" s="721"/>
      <c r="L30" s="722"/>
      <c r="M30" s="722"/>
      <c r="N30" s="722"/>
      <c r="O30" s="722"/>
      <c r="P30" s="722"/>
      <c r="Q30" s="722"/>
      <c r="R30" s="722"/>
      <c r="S30" s="722"/>
      <c r="T30" s="722"/>
      <c r="U30" s="722"/>
      <c r="V30" s="722"/>
      <c r="W30" s="723"/>
      <c r="X30" s="733"/>
      <c r="Y30" s="733"/>
      <c r="Z30" s="733"/>
      <c r="AA30" s="733"/>
      <c r="AB30" s="734"/>
    </row>
    <row r="31" spans="2:28" ht="18.75" customHeight="1">
      <c r="B31" s="708"/>
      <c r="C31" s="709"/>
      <c r="D31" s="709"/>
      <c r="E31" s="732"/>
      <c r="F31" s="732"/>
      <c r="G31" s="732"/>
      <c r="H31" s="732"/>
      <c r="I31" s="732"/>
      <c r="J31" s="732"/>
      <c r="K31" s="724"/>
      <c r="L31" s="756"/>
      <c r="M31" s="756"/>
      <c r="N31" s="756"/>
      <c r="O31" s="756"/>
      <c r="P31" s="756"/>
      <c r="Q31" s="756"/>
      <c r="R31" s="756"/>
      <c r="S31" s="756"/>
      <c r="T31" s="756"/>
      <c r="U31" s="756"/>
      <c r="V31" s="756"/>
      <c r="W31" s="757"/>
      <c r="X31" s="733"/>
      <c r="Y31" s="733"/>
      <c r="Z31" s="733"/>
      <c r="AA31" s="733"/>
      <c r="AB31" s="734"/>
    </row>
    <row r="32" spans="2:28" ht="18.75" customHeight="1">
      <c r="B32" s="708"/>
      <c r="C32" s="709"/>
      <c r="D32" s="709"/>
      <c r="E32" s="732"/>
      <c r="F32" s="732"/>
      <c r="G32" s="732"/>
      <c r="H32" s="732"/>
      <c r="I32" s="732"/>
      <c r="J32" s="732"/>
      <c r="K32" s="724"/>
      <c r="L32" s="756"/>
      <c r="M32" s="756"/>
      <c r="N32" s="756"/>
      <c r="O32" s="756"/>
      <c r="P32" s="756"/>
      <c r="Q32" s="756"/>
      <c r="R32" s="756"/>
      <c r="S32" s="756"/>
      <c r="T32" s="756"/>
      <c r="U32" s="756"/>
      <c r="V32" s="756"/>
      <c r="W32" s="757"/>
      <c r="X32" s="733"/>
      <c r="Y32" s="733"/>
      <c r="Z32" s="733"/>
      <c r="AA32" s="733"/>
      <c r="AB32" s="734"/>
    </row>
    <row r="33" spans="2:28" ht="18.75" customHeight="1">
      <c r="B33" s="708"/>
      <c r="C33" s="709"/>
      <c r="D33" s="709"/>
      <c r="E33" s="732"/>
      <c r="F33" s="732"/>
      <c r="G33" s="732"/>
      <c r="H33" s="732"/>
      <c r="I33" s="732"/>
      <c r="J33" s="732"/>
      <c r="K33" s="725"/>
      <c r="L33" s="758"/>
      <c r="M33" s="758"/>
      <c r="N33" s="758"/>
      <c r="O33" s="758"/>
      <c r="P33" s="758"/>
      <c r="Q33" s="758"/>
      <c r="R33" s="758"/>
      <c r="S33" s="758"/>
      <c r="T33" s="758"/>
      <c r="U33" s="758"/>
      <c r="V33" s="758"/>
      <c r="W33" s="759"/>
      <c r="X33" s="733"/>
      <c r="Y33" s="733"/>
      <c r="Z33" s="733"/>
      <c r="AA33" s="733"/>
      <c r="AB33" s="734"/>
    </row>
    <row r="34" spans="2:28" ht="18.75" customHeight="1">
      <c r="B34" s="708">
        <v>6</v>
      </c>
      <c r="C34" s="709"/>
      <c r="D34" s="709"/>
      <c r="E34" s="732" t="s">
        <v>362</v>
      </c>
      <c r="F34" s="732"/>
      <c r="G34" s="732"/>
      <c r="H34" s="732"/>
      <c r="I34" s="732"/>
      <c r="J34" s="732"/>
      <c r="K34" s="721"/>
      <c r="L34" s="722"/>
      <c r="M34" s="722"/>
      <c r="N34" s="722"/>
      <c r="O34" s="722"/>
      <c r="P34" s="722"/>
      <c r="Q34" s="722"/>
      <c r="R34" s="722"/>
      <c r="S34" s="722"/>
      <c r="T34" s="722"/>
      <c r="U34" s="722"/>
      <c r="V34" s="722"/>
      <c r="W34" s="723"/>
      <c r="X34" s="733"/>
      <c r="Y34" s="733"/>
      <c r="Z34" s="733"/>
      <c r="AA34" s="733"/>
      <c r="AB34" s="734"/>
    </row>
    <row r="35" spans="2:28" ht="18.75" customHeight="1">
      <c r="B35" s="708"/>
      <c r="C35" s="709"/>
      <c r="D35" s="709"/>
      <c r="E35" s="732"/>
      <c r="F35" s="732"/>
      <c r="G35" s="732"/>
      <c r="H35" s="732"/>
      <c r="I35" s="732"/>
      <c r="J35" s="732"/>
      <c r="K35" s="724"/>
      <c r="L35" s="756"/>
      <c r="M35" s="756"/>
      <c r="N35" s="756"/>
      <c r="O35" s="756"/>
      <c r="P35" s="756"/>
      <c r="Q35" s="756"/>
      <c r="R35" s="756"/>
      <c r="S35" s="756"/>
      <c r="T35" s="756"/>
      <c r="U35" s="756"/>
      <c r="V35" s="756"/>
      <c r="W35" s="757"/>
      <c r="X35" s="733"/>
      <c r="Y35" s="733"/>
      <c r="Z35" s="733"/>
      <c r="AA35" s="733"/>
      <c r="AB35" s="734"/>
    </row>
    <row r="36" spans="2:28" ht="18.75" customHeight="1">
      <c r="B36" s="708"/>
      <c r="C36" s="709"/>
      <c r="D36" s="709"/>
      <c r="E36" s="732"/>
      <c r="F36" s="732"/>
      <c r="G36" s="732"/>
      <c r="H36" s="732"/>
      <c r="I36" s="732"/>
      <c r="J36" s="732"/>
      <c r="K36" s="724"/>
      <c r="L36" s="756"/>
      <c r="M36" s="756"/>
      <c r="N36" s="756"/>
      <c r="O36" s="756"/>
      <c r="P36" s="756"/>
      <c r="Q36" s="756"/>
      <c r="R36" s="756"/>
      <c r="S36" s="756"/>
      <c r="T36" s="756"/>
      <c r="U36" s="756"/>
      <c r="V36" s="756"/>
      <c r="W36" s="757"/>
      <c r="X36" s="733"/>
      <c r="Y36" s="733"/>
      <c r="Z36" s="733"/>
      <c r="AA36" s="733"/>
      <c r="AB36" s="734"/>
    </row>
    <row r="37" spans="2:28" ht="18.75" customHeight="1">
      <c r="B37" s="708"/>
      <c r="C37" s="709"/>
      <c r="D37" s="709"/>
      <c r="E37" s="732"/>
      <c r="F37" s="732"/>
      <c r="G37" s="732"/>
      <c r="H37" s="732"/>
      <c r="I37" s="732"/>
      <c r="J37" s="732"/>
      <c r="K37" s="725"/>
      <c r="L37" s="758"/>
      <c r="M37" s="758"/>
      <c r="N37" s="758"/>
      <c r="O37" s="758"/>
      <c r="P37" s="758"/>
      <c r="Q37" s="758"/>
      <c r="R37" s="758"/>
      <c r="S37" s="758"/>
      <c r="T37" s="758"/>
      <c r="U37" s="758"/>
      <c r="V37" s="758"/>
      <c r="W37" s="759"/>
      <c r="X37" s="733"/>
      <c r="Y37" s="733"/>
      <c r="Z37" s="733"/>
      <c r="AA37" s="733"/>
      <c r="AB37" s="734"/>
    </row>
    <row r="38" spans="2:28" ht="18.75" customHeight="1">
      <c r="B38" s="702" t="s">
        <v>27</v>
      </c>
      <c r="C38" s="703"/>
      <c r="D38" s="703"/>
      <c r="E38" s="703"/>
      <c r="F38" s="703"/>
      <c r="G38" s="703"/>
      <c r="H38" s="703"/>
      <c r="I38" s="703"/>
      <c r="J38" s="703"/>
      <c r="K38" s="693"/>
      <c r="L38" s="694"/>
      <c r="M38" s="694"/>
      <c r="N38" s="694"/>
      <c r="O38" s="694"/>
      <c r="P38" s="694"/>
      <c r="Q38" s="694"/>
      <c r="R38" s="694"/>
      <c r="S38" s="694"/>
      <c r="T38" s="694"/>
      <c r="U38" s="694"/>
      <c r="V38" s="694"/>
      <c r="W38" s="694"/>
      <c r="X38" s="694"/>
      <c r="Y38" s="694"/>
      <c r="Z38" s="694"/>
      <c r="AA38" s="694"/>
      <c r="AB38" s="695"/>
    </row>
    <row r="39" spans="2:29" s="271" customFormat="1" ht="18.75" customHeight="1">
      <c r="B39" s="702"/>
      <c r="C39" s="703"/>
      <c r="D39" s="703"/>
      <c r="E39" s="703"/>
      <c r="F39" s="703"/>
      <c r="G39" s="703"/>
      <c r="H39" s="703"/>
      <c r="I39" s="703"/>
      <c r="J39" s="703"/>
      <c r="K39" s="696"/>
      <c r="L39" s="697"/>
      <c r="M39" s="697"/>
      <c r="N39" s="697"/>
      <c r="O39" s="697"/>
      <c r="P39" s="697"/>
      <c r="Q39" s="697"/>
      <c r="R39" s="697"/>
      <c r="S39" s="697"/>
      <c r="T39" s="697"/>
      <c r="U39" s="697"/>
      <c r="V39" s="697"/>
      <c r="W39" s="697"/>
      <c r="X39" s="697"/>
      <c r="Y39" s="697"/>
      <c r="Z39" s="697"/>
      <c r="AA39" s="697"/>
      <c r="AB39" s="698"/>
      <c r="AC39" s="277"/>
    </row>
    <row r="40" spans="2:28" ht="18.75" customHeight="1">
      <c r="B40" s="702"/>
      <c r="C40" s="703"/>
      <c r="D40" s="703"/>
      <c r="E40" s="703"/>
      <c r="F40" s="703"/>
      <c r="G40" s="703"/>
      <c r="H40" s="703"/>
      <c r="I40" s="703"/>
      <c r="J40" s="703"/>
      <c r="K40" s="699"/>
      <c r="L40" s="700"/>
      <c r="M40" s="700"/>
      <c r="N40" s="700"/>
      <c r="O40" s="700"/>
      <c r="P40" s="700"/>
      <c r="Q40" s="700"/>
      <c r="R40" s="700"/>
      <c r="S40" s="700"/>
      <c r="T40" s="700"/>
      <c r="U40" s="700"/>
      <c r="V40" s="700"/>
      <c r="W40" s="700"/>
      <c r="X40" s="700"/>
      <c r="Y40" s="700"/>
      <c r="Z40" s="700"/>
      <c r="AA40" s="700"/>
      <c r="AB40" s="701"/>
    </row>
    <row r="41" spans="2:28" ht="18.75" customHeight="1">
      <c r="B41" s="702" t="s">
        <v>360</v>
      </c>
      <c r="C41" s="703"/>
      <c r="D41" s="703"/>
      <c r="E41" s="703"/>
      <c r="F41" s="703"/>
      <c r="G41" s="703"/>
      <c r="H41" s="703"/>
      <c r="I41" s="703"/>
      <c r="J41" s="703"/>
      <c r="K41" s="693"/>
      <c r="L41" s="694"/>
      <c r="M41" s="694"/>
      <c r="N41" s="694"/>
      <c r="O41" s="694"/>
      <c r="P41" s="694"/>
      <c r="Q41" s="694"/>
      <c r="R41" s="694"/>
      <c r="S41" s="694"/>
      <c r="T41" s="694"/>
      <c r="U41" s="694"/>
      <c r="V41" s="694"/>
      <c r="W41" s="694"/>
      <c r="X41" s="694"/>
      <c r="Y41" s="694"/>
      <c r="Z41" s="694"/>
      <c r="AA41" s="694"/>
      <c r="AB41" s="695"/>
    </row>
    <row r="42" spans="2:28" ht="18.75" customHeight="1">
      <c r="B42" s="702"/>
      <c r="C42" s="703"/>
      <c r="D42" s="703"/>
      <c r="E42" s="703"/>
      <c r="F42" s="703"/>
      <c r="G42" s="703"/>
      <c r="H42" s="703"/>
      <c r="I42" s="703"/>
      <c r="J42" s="703"/>
      <c r="K42" s="696"/>
      <c r="L42" s="697"/>
      <c r="M42" s="697"/>
      <c r="N42" s="697"/>
      <c r="O42" s="697"/>
      <c r="P42" s="697"/>
      <c r="Q42" s="697"/>
      <c r="R42" s="697"/>
      <c r="S42" s="697"/>
      <c r="T42" s="697"/>
      <c r="U42" s="697"/>
      <c r="V42" s="697"/>
      <c r="W42" s="697"/>
      <c r="X42" s="697"/>
      <c r="Y42" s="697"/>
      <c r="Z42" s="697"/>
      <c r="AA42" s="697"/>
      <c r="AB42" s="698"/>
    </row>
    <row r="43" spans="2:28" ht="18.75" customHeight="1">
      <c r="B43" s="702"/>
      <c r="C43" s="703"/>
      <c r="D43" s="703"/>
      <c r="E43" s="703"/>
      <c r="F43" s="703"/>
      <c r="G43" s="703"/>
      <c r="H43" s="703"/>
      <c r="I43" s="703"/>
      <c r="J43" s="703"/>
      <c r="K43" s="699"/>
      <c r="L43" s="700"/>
      <c r="M43" s="700"/>
      <c r="N43" s="700"/>
      <c r="O43" s="700"/>
      <c r="P43" s="700"/>
      <c r="Q43" s="700"/>
      <c r="R43" s="700"/>
      <c r="S43" s="700"/>
      <c r="T43" s="700"/>
      <c r="U43" s="700"/>
      <c r="V43" s="700"/>
      <c r="W43" s="700"/>
      <c r="X43" s="700"/>
      <c r="Y43" s="700"/>
      <c r="Z43" s="700"/>
      <c r="AA43" s="700"/>
      <c r="AB43" s="701"/>
    </row>
    <row r="44" spans="2:28" ht="18.75" customHeight="1">
      <c r="B44" s="708" t="s">
        <v>28</v>
      </c>
      <c r="C44" s="709"/>
      <c r="D44" s="709"/>
      <c r="E44" s="709"/>
      <c r="F44" s="709"/>
      <c r="G44" s="709"/>
      <c r="H44" s="709"/>
      <c r="I44" s="709"/>
      <c r="J44" s="709"/>
      <c r="K44" s="704"/>
      <c r="L44" s="704"/>
      <c r="M44" s="704"/>
      <c r="N44" s="704"/>
      <c r="O44" s="704"/>
      <c r="P44" s="704"/>
      <c r="Q44" s="704"/>
      <c r="R44" s="704"/>
      <c r="S44" s="704"/>
      <c r="T44" s="704"/>
      <c r="U44" s="704"/>
      <c r="V44" s="704"/>
      <c r="W44" s="704"/>
      <c r="X44" s="704"/>
      <c r="Y44" s="704"/>
      <c r="Z44" s="704"/>
      <c r="AA44" s="704"/>
      <c r="AB44" s="705"/>
    </row>
    <row r="45" spans="2:28" ht="18.75" customHeight="1">
      <c r="B45" s="710"/>
      <c r="C45" s="711"/>
      <c r="D45" s="711"/>
      <c r="E45" s="711"/>
      <c r="F45" s="711"/>
      <c r="G45" s="711"/>
      <c r="H45" s="711"/>
      <c r="I45" s="711"/>
      <c r="J45" s="711"/>
      <c r="K45" s="706"/>
      <c r="L45" s="706"/>
      <c r="M45" s="706"/>
      <c r="N45" s="706"/>
      <c r="O45" s="706"/>
      <c r="P45" s="706"/>
      <c r="Q45" s="706"/>
      <c r="R45" s="706"/>
      <c r="S45" s="706"/>
      <c r="T45" s="706"/>
      <c r="U45" s="706"/>
      <c r="V45" s="706"/>
      <c r="W45" s="706"/>
      <c r="X45" s="706"/>
      <c r="Y45" s="706"/>
      <c r="Z45" s="706"/>
      <c r="AA45" s="706"/>
      <c r="AB45" s="707"/>
    </row>
  </sheetData>
  <sheetProtection/>
  <mergeCells count="73">
    <mergeCell ref="K35:K37"/>
    <mergeCell ref="L35:W37"/>
    <mergeCell ref="L31:W33"/>
    <mergeCell ref="K31:K33"/>
    <mergeCell ref="K34:W34"/>
    <mergeCell ref="K20:W20"/>
    <mergeCell ref="K21:K23"/>
    <mergeCell ref="L21:W23"/>
    <mergeCell ref="K24:W24"/>
    <mergeCell ref="K25:K27"/>
    <mergeCell ref="P6:R7"/>
    <mergeCell ref="S6:AB7"/>
    <mergeCell ref="E6:N7"/>
    <mergeCell ref="E30:J33"/>
    <mergeCell ref="B24:D27"/>
    <mergeCell ref="X10:AB11"/>
    <mergeCell ref="K10:W11"/>
    <mergeCell ref="X12:AB15"/>
    <mergeCell ref="B20:D23"/>
    <mergeCell ref="X20:AB23"/>
    <mergeCell ref="B5:C5"/>
    <mergeCell ref="F5:G5"/>
    <mergeCell ref="D5:E5"/>
    <mergeCell ref="H5:I5"/>
    <mergeCell ref="M4:O4"/>
    <mergeCell ref="E12:J15"/>
    <mergeCell ref="B12:D15"/>
    <mergeCell ref="B6:D7"/>
    <mergeCell ref="Z2:AB2"/>
    <mergeCell ref="W2:Y2"/>
    <mergeCell ref="T2:V2"/>
    <mergeCell ref="Q2:S2"/>
    <mergeCell ref="AD4:AJ5"/>
    <mergeCell ref="X9:AB9"/>
    <mergeCell ref="K9:W9"/>
    <mergeCell ref="W3:Y5"/>
    <mergeCell ref="T3:V5"/>
    <mergeCell ref="Q3:S5"/>
    <mergeCell ref="AF6:AI6"/>
    <mergeCell ref="B2:O3"/>
    <mergeCell ref="Z3:AB5"/>
    <mergeCell ref="B4:L4"/>
    <mergeCell ref="E20:J23"/>
    <mergeCell ref="E24:J27"/>
    <mergeCell ref="L13:W15"/>
    <mergeCell ref="K13:K15"/>
    <mergeCell ref="K12:W12"/>
    <mergeCell ref="X16:AB19"/>
    <mergeCell ref="X34:AB37"/>
    <mergeCell ref="E34:J37"/>
    <mergeCell ref="B28:J29"/>
    <mergeCell ref="B34:D37"/>
    <mergeCell ref="B30:D33"/>
    <mergeCell ref="X24:AB27"/>
    <mergeCell ref="X30:AB33"/>
    <mergeCell ref="X28:AB29"/>
    <mergeCell ref="K28:W29"/>
    <mergeCell ref="L25:W27"/>
    <mergeCell ref="K30:W30"/>
    <mergeCell ref="K16:W16"/>
    <mergeCell ref="K17:K19"/>
    <mergeCell ref="L17:W19"/>
    <mergeCell ref="B9:D9"/>
    <mergeCell ref="B10:J11"/>
    <mergeCell ref="E9:J9"/>
    <mergeCell ref="E16:J19"/>
    <mergeCell ref="B16:D19"/>
    <mergeCell ref="K38:AB40"/>
    <mergeCell ref="B38:J40"/>
    <mergeCell ref="K44:AB45"/>
    <mergeCell ref="B44:J45"/>
    <mergeCell ref="K41:AB43"/>
    <mergeCell ref="B41:J43"/>
  </mergeCells>
  <hyperlinks>
    <hyperlink ref="AF6:AI6" location="はじめに!A1" display="「はじめに」シートに戻る"/>
  </hyperlink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9" tint="-0.24997000396251678"/>
  </sheetPr>
  <dimension ref="A1:U35"/>
  <sheetViews>
    <sheetView tabSelected="1" zoomScale="60" zoomScaleNormal="60" zoomScaleSheetLayoutView="50" zoomScalePageLayoutView="0" workbookViewId="0" topLeftCell="A1">
      <selection activeCell="E13" sqref="E13:F13"/>
    </sheetView>
  </sheetViews>
  <sheetFormatPr defaultColWidth="9.00390625" defaultRowHeight="13.5"/>
  <cols>
    <col min="1" max="1" width="12.50390625" style="454" customWidth="1"/>
    <col min="2" max="2" width="8.125" style="454" customWidth="1"/>
    <col min="3" max="3" width="13.375" style="454" bestFit="1" customWidth="1"/>
    <col min="4" max="4" width="8.375" style="454" customWidth="1"/>
    <col min="5" max="5" width="11.375" style="454" customWidth="1"/>
    <col min="6" max="6" width="9.625" style="454" customWidth="1"/>
    <col min="7" max="7" width="20.00390625" style="454" customWidth="1"/>
    <col min="8" max="8" width="16.125" style="454" customWidth="1"/>
    <col min="9" max="9" width="4.625" style="454" customWidth="1"/>
    <col min="10" max="10" width="6.25390625" style="454" customWidth="1"/>
    <col min="11" max="16384" width="9.00390625" style="454" customWidth="1"/>
  </cols>
  <sheetData>
    <row r="1" spans="1:12" ht="27" customHeight="1" thickBot="1">
      <c r="A1" s="494" t="s">
        <v>933</v>
      </c>
      <c r="B1" s="491"/>
      <c r="C1" s="491"/>
      <c r="D1" s="1438" t="s">
        <v>932</v>
      </c>
      <c r="E1" s="1439"/>
      <c r="F1" s="1439"/>
      <c r="G1" s="491"/>
      <c r="H1" s="493">
        <v>41365</v>
      </c>
      <c r="I1" s="492" t="s">
        <v>931</v>
      </c>
      <c r="J1" s="491"/>
      <c r="K1" s="491"/>
      <c r="L1" s="491"/>
    </row>
    <row r="2" spans="1:21" ht="27" customHeight="1">
      <c r="A2" s="1462" t="s">
        <v>242</v>
      </c>
      <c r="B2" s="1463" t="str">
        <f>'入力'!B10</f>
        <v>教諭</v>
      </c>
      <c r="C2" s="490" t="s">
        <v>930</v>
      </c>
      <c r="D2" s="1469" t="str">
        <f>'入力'!C11</f>
        <v>みやぎたろう</v>
      </c>
      <c r="E2" s="1470"/>
      <c r="F2" s="1471"/>
      <c r="G2" s="489" t="s">
        <v>929</v>
      </c>
      <c r="H2" s="1449">
        <v>26807</v>
      </c>
      <c r="I2" s="1450"/>
      <c r="J2" s="1396" t="s">
        <v>928</v>
      </c>
      <c r="K2" s="1403" t="s">
        <v>927</v>
      </c>
      <c r="L2" s="1403"/>
      <c r="M2" s="1403"/>
      <c r="N2" s="488" t="s">
        <v>926</v>
      </c>
      <c r="O2" s="1403" t="s">
        <v>925</v>
      </c>
      <c r="P2" s="1403"/>
      <c r="Q2" s="1403" t="s">
        <v>924</v>
      </c>
      <c r="R2" s="1403"/>
      <c r="S2" s="1403"/>
      <c r="T2" s="1403"/>
      <c r="U2" s="487" t="s">
        <v>923</v>
      </c>
    </row>
    <row r="3" spans="1:21" ht="27" customHeight="1" thickBot="1">
      <c r="A3" s="1429"/>
      <c r="B3" s="1464"/>
      <c r="C3" s="486" t="s">
        <v>922</v>
      </c>
      <c r="D3" s="1472" t="str">
        <f>'入力'!B11</f>
        <v>宮城太郎</v>
      </c>
      <c r="E3" s="1473"/>
      <c r="F3" s="1474"/>
      <c r="G3" s="480" t="s">
        <v>921</v>
      </c>
      <c r="H3" s="485">
        <f>DATEDIF(H2,H1,"Y")</f>
        <v>39</v>
      </c>
      <c r="I3" s="484" t="s">
        <v>920</v>
      </c>
      <c r="J3" s="1397"/>
      <c r="K3" s="1395" t="s">
        <v>919</v>
      </c>
      <c r="L3" s="1395"/>
      <c r="M3" s="1395"/>
      <c r="N3" s="466" t="s">
        <v>918</v>
      </c>
      <c r="O3" s="1400">
        <v>24292</v>
      </c>
      <c r="P3" s="1400"/>
      <c r="Q3" s="1370" t="s">
        <v>917</v>
      </c>
      <c r="R3" s="1370"/>
      <c r="S3" s="1370"/>
      <c r="T3" s="1370"/>
      <c r="U3" s="482" t="s">
        <v>911</v>
      </c>
    </row>
    <row r="4" spans="1:21" ht="27" customHeight="1" thickTop="1">
      <c r="A4" s="1440" t="s">
        <v>916</v>
      </c>
      <c r="B4" s="1441"/>
      <c r="C4" s="1451" t="s">
        <v>915</v>
      </c>
      <c r="D4" s="1452"/>
      <c r="E4" s="1452"/>
      <c r="F4" s="1452"/>
      <c r="G4" s="1452"/>
      <c r="H4" s="1452"/>
      <c r="I4" s="1453"/>
      <c r="J4" s="1397"/>
      <c r="K4" s="1395" t="s">
        <v>914</v>
      </c>
      <c r="L4" s="1395"/>
      <c r="M4" s="1395"/>
      <c r="N4" s="466" t="s">
        <v>913</v>
      </c>
      <c r="O4" s="1400">
        <v>36110</v>
      </c>
      <c r="P4" s="1400"/>
      <c r="Q4" s="1370" t="s">
        <v>912</v>
      </c>
      <c r="R4" s="1370"/>
      <c r="S4" s="1370"/>
      <c r="T4" s="1370"/>
      <c r="U4" s="482" t="s">
        <v>911</v>
      </c>
    </row>
    <row r="5" spans="1:21" ht="27" customHeight="1">
      <c r="A5" s="1442"/>
      <c r="B5" s="1437"/>
      <c r="C5" s="1454"/>
      <c r="D5" s="1455"/>
      <c r="E5" s="1455"/>
      <c r="F5" s="1455"/>
      <c r="G5" s="1455"/>
      <c r="H5" s="1455"/>
      <c r="I5" s="1456"/>
      <c r="J5" s="1397"/>
      <c r="K5" s="1395"/>
      <c r="L5" s="1395"/>
      <c r="M5" s="1395"/>
      <c r="N5" s="464"/>
      <c r="O5" s="1400"/>
      <c r="P5" s="1400"/>
      <c r="Q5" s="1370"/>
      <c r="R5" s="1370"/>
      <c r="S5" s="1370"/>
      <c r="T5" s="1370"/>
      <c r="U5" s="482"/>
    </row>
    <row r="6" spans="1:21" ht="27" customHeight="1">
      <c r="A6" s="1369" t="s">
        <v>910</v>
      </c>
      <c r="B6" s="1370"/>
      <c r="C6" s="1370" t="s">
        <v>909</v>
      </c>
      <c r="D6" s="1370"/>
      <c r="E6" s="1370"/>
      <c r="F6" s="464" t="s">
        <v>908</v>
      </c>
      <c r="G6" s="1370" t="s">
        <v>907</v>
      </c>
      <c r="H6" s="1370"/>
      <c r="I6" s="1371"/>
      <c r="J6" s="1397"/>
      <c r="K6" s="1395"/>
      <c r="L6" s="1395"/>
      <c r="M6" s="1395"/>
      <c r="N6" s="464"/>
      <c r="O6" s="1400"/>
      <c r="P6" s="1400"/>
      <c r="Q6" s="1370"/>
      <c r="R6" s="1370"/>
      <c r="S6" s="1370"/>
      <c r="T6" s="1370"/>
      <c r="U6" s="482"/>
    </row>
    <row r="7" spans="1:21" ht="27" customHeight="1">
      <c r="A7" s="1466" t="s">
        <v>906</v>
      </c>
      <c r="B7" s="1421"/>
      <c r="C7" s="1370" t="s">
        <v>905</v>
      </c>
      <c r="D7" s="1370"/>
      <c r="E7" s="466" t="s">
        <v>904</v>
      </c>
      <c r="F7" s="483" t="s">
        <v>903</v>
      </c>
      <c r="G7" s="1465" t="s">
        <v>902</v>
      </c>
      <c r="H7" s="1370"/>
      <c r="I7" s="1371"/>
      <c r="J7" s="1397"/>
      <c r="K7" s="1395"/>
      <c r="L7" s="1395"/>
      <c r="M7" s="1395"/>
      <c r="N7" s="464"/>
      <c r="O7" s="1400"/>
      <c r="P7" s="1400"/>
      <c r="Q7" s="1370"/>
      <c r="R7" s="1370"/>
      <c r="S7" s="1370"/>
      <c r="T7" s="1370"/>
      <c r="U7" s="482"/>
    </row>
    <row r="8" spans="1:21" ht="27" customHeight="1">
      <c r="A8" s="1440"/>
      <c r="B8" s="1441"/>
      <c r="C8" s="1475" t="s">
        <v>901</v>
      </c>
      <c r="D8" s="1476"/>
      <c r="E8" s="481" t="s">
        <v>900</v>
      </c>
      <c r="F8" s="1370" t="s">
        <v>899</v>
      </c>
      <c r="G8" s="1443" t="s">
        <v>898</v>
      </c>
      <c r="H8" s="1444"/>
      <c r="I8" s="1445"/>
      <c r="J8" s="1397"/>
      <c r="K8" s="1395"/>
      <c r="L8" s="1395"/>
      <c r="M8" s="1395"/>
      <c r="N8" s="464"/>
      <c r="O8" s="1400"/>
      <c r="P8" s="1400"/>
      <c r="Q8" s="1370"/>
      <c r="R8" s="1370"/>
      <c r="S8" s="1370"/>
      <c r="T8" s="1370"/>
      <c r="U8" s="482"/>
    </row>
    <row r="9" spans="1:21" ht="27" customHeight="1">
      <c r="A9" s="1440"/>
      <c r="B9" s="1441"/>
      <c r="C9" s="1475" t="s">
        <v>897</v>
      </c>
      <c r="D9" s="1476"/>
      <c r="E9" s="481" t="s">
        <v>896</v>
      </c>
      <c r="F9" s="1370"/>
      <c r="G9" s="1432"/>
      <c r="H9" s="1439"/>
      <c r="I9" s="1446"/>
      <c r="J9" s="1397"/>
      <c r="K9" s="1395"/>
      <c r="L9" s="1395"/>
      <c r="M9" s="1395"/>
      <c r="N9" s="464"/>
      <c r="O9" s="1400"/>
      <c r="P9" s="1400"/>
      <c r="Q9" s="1370"/>
      <c r="R9" s="1370"/>
      <c r="S9" s="1370"/>
      <c r="T9" s="1370"/>
      <c r="U9" s="482"/>
    </row>
    <row r="10" spans="1:21" ht="27" customHeight="1" thickBot="1">
      <c r="A10" s="1467"/>
      <c r="B10" s="1468"/>
      <c r="C10" s="1477"/>
      <c r="D10" s="1477"/>
      <c r="E10" s="481"/>
      <c r="F10" s="1375"/>
      <c r="G10" s="480" t="s">
        <v>895</v>
      </c>
      <c r="H10" s="1447">
        <f>DATE(YEAR(H1),1,1)</f>
        <v>41275</v>
      </c>
      <c r="I10" s="1448"/>
      <c r="J10" s="1398"/>
      <c r="K10" s="1402"/>
      <c r="L10" s="1402"/>
      <c r="M10" s="1402"/>
      <c r="N10" s="462"/>
      <c r="O10" s="1401"/>
      <c r="P10" s="1401"/>
      <c r="Q10" s="1375"/>
      <c r="R10" s="1375"/>
      <c r="S10" s="1375"/>
      <c r="T10" s="1375"/>
      <c r="U10" s="479"/>
    </row>
    <row r="11" spans="1:21" ht="27" customHeight="1" thickTop="1">
      <c r="A11" s="1457" t="s">
        <v>894</v>
      </c>
      <c r="B11" s="1458"/>
      <c r="C11" s="1458"/>
      <c r="D11" s="1458"/>
      <c r="E11" s="1458"/>
      <c r="F11" s="1459"/>
      <c r="G11" s="1460" t="s">
        <v>893</v>
      </c>
      <c r="H11" s="1460"/>
      <c r="I11" s="1461"/>
      <c r="J11" s="1391" t="s">
        <v>892</v>
      </c>
      <c r="K11" s="1394" t="s">
        <v>891</v>
      </c>
      <c r="L11" s="1394"/>
      <c r="M11" s="1394"/>
      <c r="N11" s="1394" t="s">
        <v>890</v>
      </c>
      <c r="O11" s="1394"/>
      <c r="P11" s="1394"/>
      <c r="Q11" s="1394"/>
      <c r="R11" s="478" t="s">
        <v>889</v>
      </c>
      <c r="S11" s="478" t="s">
        <v>888</v>
      </c>
      <c r="T11" s="1394" t="s">
        <v>887</v>
      </c>
      <c r="U11" s="1399"/>
    </row>
    <row r="12" spans="1:21" ht="27" customHeight="1">
      <c r="A12" s="1369" t="s">
        <v>886</v>
      </c>
      <c r="B12" s="1370"/>
      <c r="C12" s="1370"/>
      <c r="D12" s="466" t="s">
        <v>885</v>
      </c>
      <c r="E12" s="1370" t="s">
        <v>884</v>
      </c>
      <c r="F12" s="1420"/>
      <c r="G12" s="477" t="s">
        <v>883</v>
      </c>
      <c r="H12" s="1419" t="s">
        <v>882</v>
      </c>
      <c r="I12" s="1371"/>
      <c r="J12" s="1392"/>
      <c r="K12" s="1395" t="s">
        <v>881</v>
      </c>
      <c r="L12" s="1370"/>
      <c r="M12" s="1370"/>
      <c r="N12" s="1395" t="s">
        <v>880</v>
      </c>
      <c r="O12" s="1370"/>
      <c r="P12" s="1370"/>
      <c r="Q12" s="1370"/>
      <c r="R12" s="476" t="s">
        <v>879</v>
      </c>
      <c r="S12" s="476" t="s">
        <v>878</v>
      </c>
      <c r="T12" s="1370"/>
      <c r="U12" s="1371"/>
    </row>
    <row r="13" spans="1:21" ht="27" customHeight="1">
      <c r="A13" s="472">
        <v>40269</v>
      </c>
      <c r="B13" s="473" t="s">
        <v>869</v>
      </c>
      <c r="C13" s="470">
        <f>H1-1</f>
        <v>41364</v>
      </c>
      <c r="D13" s="466" t="str">
        <f aca="true" t="shared" si="0" ref="D13:D20">IF(C13=0,"",DATEDIF(A13,C13,"Y")+1&amp;"")</f>
        <v>3</v>
      </c>
      <c r="E13" s="1479" t="str">
        <f>'入力'!B2</f>
        <v>仙台市立××小学校</v>
      </c>
      <c r="F13" s="1420"/>
      <c r="G13" s="475"/>
      <c r="H13" s="1419"/>
      <c r="I13" s="1371"/>
      <c r="J13" s="1392"/>
      <c r="K13" s="1370"/>
      <c r="L13" s="1370"/>
      <c r="M13" s="1370"/>
      <c r="N13" s="1370"/>
      <c r="O13" s="1370"/>
      <c r="P13" s="1370"/>
      <c r="Q13" s="1370"/>
      <c r="R13" s="464"/>
      <c r="S13" s="464"/>
      <c r="T13" s="1370"/>
      <c r="U13" s="1371"/>
    </row>
    <row r="14" spans="1:21" ht="27" customHeight="1">
      <c r="A14" s="472">
        <v>38078</v>
      </c>
      <c r="B14" s="473" t="s">
        <v>869</v>
      </c>
      <c r="C14" s="470">
        <v>39508</v>
      </c>
      <c r="D14" s="466" t="str">
        <f t="shared" si="0"/>
        <v>4</v>
      </c>
      <c r="E14" s="1370" t="s">
        <v>877</v>
      </c>
      <c r="F14" s="1420"/>
      <c r="G14" s="475"/>
      <c r="H14" s="1419"/>
      <c r="I14" s="1371"/>
      <c r="J14" s="1392"/>
      <c r="K14" s="1370"/>
      <c r="L14" s="1370"/>
      <c r="M14" s="1370"/>
      <c r="N14" s="1370"/>
      <c r="O14" s="1370"/>
      <c r="P14" s="1370"/>
      <c r="Q14" s="1370"/>
      <c r="R14" s="464"/>
      <c r="S14" s="464"/>
      <c r="T14" s="1370"/>
      <c r="U14" s="1371"/>
    </row>
    <row r="15" spans="1:21" ht="27" customHeight="1" thickBot="1">
      <c r="A15" s="472">
        <v>36617</v>
      </c>
      <c r="B15" s="473" t="s">
        <v>865</v>
      </c>
      <c r="C15" s="470">
        <v>38047</v>
      </c>
      <c r="D15" s="466" t="str">
        <f t="shared" si="0"/>
        <v>4</v>
      </c>
      <c r="E15" s="1370" t="s">
        <v>876</v>
      </c>
      <c r="F15" s="1420"/>
      <c r="G15" s="474"/>
      <c r="H15" s="1436"/>
      <c r="I15" s="1376"/>
      <c r="J15" s="1393"/>
      <c r="K15" s="1375"/>
      <c r="L15" s="1375"/>
      <c r="M15" s="1375"/>
      <c r="N15" s="1375"/>
      <c r="O15" s="1375"/>
      <c r="P15" s="1375"/>
      <c r="Q15" s="1375"/>
      <c r="R15" s="462"/>
      <c r="S15" s="462"/>
      <c r="T15" s="1375"/>
      <c r="U15" s="1376"/>
    </row>
    <row r="16" spans="1:21" ht="27" customHeight="1" thickBot="1" thickTop="1">
      <c r="A16" s="472">
        <v>35886</v>
      </c>
      <c r="B16" s="471" t="s">
        <v>875</v>
      </c>
      <c r="C16" s="470">
        <v>36981</v>
      </c>
      <c r="D16" s="466" t="str">
        <f t="shared" si="0"/>
        <v>3</v>
      </c>
      <c r="E16" s="1370" t="s">
        <v>874</v>
      </c>
      <c r="F16" s="1420"/>
      <c r="G16" s="1437" t="s">
        <v>873</v>
      </c>
      <c r="H16" s="1367"/>
      <c r="I16" s="1368"/>
      <c r="J16" s="1377" t="s">
        <v>872</v>
      </c>
      <c r="K16" s="1378"/>
      <c r="L16" s="1378"/>
      <c r="M16" s="1378"/>
      <c r="N16" s="1378"/>
      <c r="O16" s="1378"/>
      <c r="P16" s="1378"/>
      <c r="Q16" s="1378"/>
      <c r="R16" s="1378"/>
      <c r="S16" s="1378"/>
      <c r="T16" s="1378"/>
      <c r="U16" s="1379"/>
    </row>
    <row r="17" spans="1:21" ht="27" customHeight="1" thickTop="1">
      <c r="A17" s="472"/>
      <c r="B17" s="473" t="s">
        <v>869</v>
      </c>
      <c r="C17" s="470"/>
      <c r="D17" s="466">
        <f t="shared" si="0"/>
      </c>
      <c r="E17" s="1370"/>
      <c r="F17" s="1420"/>
      <c r="G17" s="463" t="s">
        <v>871</v>
      </c>
      <c r="H17" s="1424" t="s">
        <v>858</v>
      </c>
      <c r="I17" s="1425"/>
      <c r="J17" s="1380" t="s">
        <v>870</v>
      </c>
      <c r="K17" s="1381"/>
      <c r="L17" s="1381"/>
      <c r="M17" s="1381"/>
      <c r="N17" s="1381"/>
      <c r="O17" s="1381"/>
      <c r="P17" s="1381"/>
      <c r="Q17" s="1381"/>
      <c r="R17" s="1381"/>
      <c r="S17" s="1381"/>
      <c r="T17" s="1381"/>
      <c r="U17" s="1384"/>
    </row>
    <row r="18" spans="1:21" ht="27" customHeight="1" thickBot="1">
      <c r="A18" s="472"/>
      <c r="B18" s="473" t="s">
        <v>869</v>
      </c>
      <c r="C18" s="470"/>
      <c r="D18" s="466">
        <f t="shared" si="0"/>
      </c>
      <c r="E18" s="1370"/>
      <c r="F18" s="1420"/>
      <c r="G18" s="463" t="s">
        <v>868</v>
      </c>
      <c r="H18" s="1424" t="s">
        <v>858</v>
      </c>
      <c r="I18" s="1425"/>
      <c r="J18" s="1382"/>
      <c r="K18" s="1383"/>
      <c r="L18" s="1383"/>
      <c r="M18" s="1383"/>
      <c r="N18" s="1383"/>
      <c r="O18" s="1383"/>
      <c r="P18" s="1383"/>
      <c r="Q18" s="1383"/>
      <c r="R18" s="1383"/>
      <c r="S18" s="1383"/>
      <c r="T18" s="1383"/>
      <c r="U18" s="1385"/>
    </row>
    <row r="19" spans="1:21" ht="27" customHeight="1" thickBot="1" thickTop="1">
      <c r="A19" s="472"/>
      <c r="B19" s="471" t="s">
        <v>865</v>
      </c>
      <c r="C19" s="470"/>
      <c r="D19" s="466">
        <f t="shared" si="0"/>
      </c>
      <c r="E19" s="1370"/>
      <c r="F19" s="1420"/>
      <c r="G19" s="463" t="s">
        <v>868</v>
      </c>
      <c r="H19" s="1424" t="s">
        <v>858</v>
      </c>
      <c r="I19" s="1425"/>
      <c r="J19" s="1386" t="s">
        <v>867</v>
      </c>
      <c r="K19" s="1387"/>
      <c r="L19" s="1388" t="s">
        <v>866</v>
      </c>
      <c r="M19" s="1389"/>
      <c r="N19" s="1389"/>
      <c r="O19" s="1389"/>
      <c r="P19" s="1389"/>
      <c r="Q19" s="1389"/>
      <c r="R19" s="1389"/>
      <c r="S19" s="1389"/>
      <c r="T19" s="1389"/>
      <c r="U19" s="1390"/>
    </row>
    <row r="20" spans="1:21" ht="27" customHeight="1" thickBot="1" thickTop="1">
      <c r="A20" s="469"/>
      <c r="B20" s="468" t="s">
        <v>865</v>
      </c>
      <c r="C20" s="467"/>
      <c r="D20" s="466">
        <f t="shared" si="0"/>
      </c>
      <c r="E20" s="1375"/>
      <c r="F20" s="1428"/>
      <c r="G20" s="463" t="s">
        <v>862</v>
      </c>
      <c r="H20" s="1424" t="s">
        <v>858</v>
      </c>
      <c r="I20" s="1425"/>
      <c r="J20" s="1363" t="s">
        <v>864</v>
      </c>
      <c r="K20" s="1364"/>
      <c r="L20" s="1364"/>
      <c r="M20" s="1364"/>
      <c r="N20" s="1364"/>
      <c r="O20" s="1364"/>
      <c r="P20" s="1364"/>
      <c r="Q20" s="1364"/>
      <c r="R20" s="1364"/>
      <c r="S20" s="1364"/>
      <c r="T20" s="1364"/>
      <c r="U20" s="1365"/>
    </row>
    <row r="21" spans="1:21" ht="27" customHeight="1" thickTop="1">
      <c r="A21" s="1404" t="s">
        <v>863</v>
      </c>
      <c r="B21" s="1367"/>
      <c r="C21" s="1367"/>
      <c r="D21" s="465"/>
      <c r="E21" s="1430"/>
      <c r="F21" s="1431"/>
      <c r="G21" s="463" t="s">
        <v>862</v>
      </c>
      <c r="H21" s="1424" t="s">
        <v>858</v>
      </c>
      <c r="I21" s="1425"/>
      <c r="J21" s="1366" t="s">
        <v>861</v>
      </c>
      <c r="K21" s="1367"/>
      <c r="L21" s="1367"/>
      <c r="M21" s="1367"/>
      <c r="N21" s="1367"/>
      <c r="O21" s="1367"/>
      <c r="P21" s="1367"/>
      <c r="Q21" s="1367"/>
      <c r="R21" s="1367"/>
      <c r="S21" s="1367"/>
      <c r="T21" s="1367"/>
      <c r="U21" s="1368"/>
    </row>
    <row r="22" spans="1:21" ht="27" customHeight="1">
      <c r="A22" s="1369" t="s">
        <v>860</v>
      </c>
      <c r="B22" s="1370"/>
      <c r="C22" s="1370"/>
      <c r="D22" s="464"/>
      <c r="E22" s="1432"/>
      <c r="F22" s="1433"/>
      <c r="G22" s="463"/>
      <c r="H22" s="1424" t="s">
        <v>858</v>
      </c>
      <c r="I22" s="1425"/>
      <c r="J22" s="1369"/>
      <c r="K22" s="1370"/>
      <c r="L22" s="1370"/>
      <c r="M22" s="1370"/>
      <c r="N22" s="1370"/>
      <c r="O22" s="1370"/>
      <c r="P22" s="1370"/>
      <c r="Q22" s="1370"/>
      <c r="R22" s="1370"/>
      <c r="S22" s="1370"/>
      <c r="T22" s="1370"/>
      <c r="U22" s="1371"/>
    </row>
    <row r="23" spans="1:21" ht="27" customHeight="1" thickBot="1">
      <c r="A23" s="1429" t="s">
        <v>859</v>
      </c>
      <c r="B23" s="1375"/>
      <c r="C23" s="1375"/>
      <c r="D23" s="462"/>
      <c r="E23" s="1434"/>
      <c r="F23" s="1435"/>
      <c r="G23" s="461"/>
      <c r="H23" s="1426" t="s">
        <v>858</v>
      </c>
      <c r="I23" s="1427"/>
      <c r="J23" s="1369"/>
      <c r="K23" s="1370"/>
      <c r="L23" s="1370"/>
      <c r="M23" s="1370"/>
      <c r="N23" s="1370"/>
      <c r="O23" s="1370"/>
      <c r="P23" s="1370"/>
      <c r="Q23" s="1370"/>
      <c r="R23" s="1370"/>
      <c r="S23" s="1370"/>
      <c r="T23" s="1370"/>
      <c r="U23" s="1371"/>
    </row>
    <row r="24" spans="1:21" ht="27" customHeight="1" thickTop="1">
      <c r="A24" s="1404" t="s">
        <v>857</v>
      </c>
      <c r="B24" s="1367"/>
      <c r="C24" s="1367"/>
      <c r="D24" s="1367"/>
      <c r="E24" s="1367"/>
      <c r="F24" s="1410"/>
      <c r="G24" s="1414" t="s">
        <v>856</v>
      </c>
      <c r="H24" s="1414"/>
      <c r="I24" s="1415"/>
      <c r="J24" s="1369"/>
      <c r="K24" s="1370"/>
      <c r="L24" s="1370"/>
      <c r="M24" s="1370"/>
      <c r="N24" s="1370"/>
      <c r="O24" s="1370"/>
      <c r="P24" s="1370"/>
      <c r="Q24" s="1370"/>
      <c r="R24" s="1370"/>
      <c r="S24" s="1370"/>
      <c r="T24" s="1370"/>
      <c r="U24" s="1371"/>
    </row>
    <row r="25" spans="1:21" ht="27" customHeight="1">
      <c r="A25" s="460" t="s">
        <v>596</v>
      </c>
      <c r="B25" s="1405" t="s">
        <v>855</v>
      </c>
      <c r="C25" s="1370"/>
      <c r="D25" s="1406"/>
      <c r="E25" s="1419" t="s">
        <v>854</v>
      </c>
      <c r="F25" s="1420"/>
      <c r="G25" s="1416"/>
      <c r="H25" s="1416"/>
      <c r="I25" s="1417"/>
      <c r="J25" s="1369"/>
      <c r="K25" s="1370"/>
      <c r="L25" s="1370"/>
      <c r="M25" s="1370"/>
      <c r="N25" s="1370"/>
      <c r="O25" s="1370"/>
      <c r="P25" s="1370"/>
      <c r="Q25" s="1370"/>
      <c r="R25" s="1370"/>
      <c r="S25" s="1370"/>
      <c r="T25" s="1370"/>
      <c r="U25" s="1371"/>
    </row>
    <row r="26" spans="1:21" ht="27" customHeight="1">
      <c r="A26" s="459"/>
      <c r="B26" s="1405"/>
      <c r="C26" s="1370"/>
      <c r="D26" s="1406"/>
      <c r="E26" s="1419"/>
      <c r="F26" s="1420"/>
      <c r="G26" s="1416"/>
      <c r="H26" s="1416"/>
      <c r="I26" s="1417"/>
      <c r="J26" s="1369"/>
      <c r="K26" s="1370"/>
      <c r="L26" s="1370"/>
      <c r="M26" s="1370"/>
      <c r="N26" s="1370"/>
      <c r="O26" s="1370"/>
      <c r="P26" s="1370"/>
      <c r="Q26" s="1370"/>
      <c r="R26" s="1370"/>
      <c r="S26" s="1370"/>
      <c r="T26" s="1370"/>
      <c r="U26" s="1371"/>
    </row>
    <row r="27" spans="1:21" ht="27" customHeight="1">
      <c r="A27" s="459"/>
      <c r="B27" s="1405"/>
      <c r="C27" s="1370"/>
      <c r="D27" s="1406"/>
      <c r="E27" s="1421"/>
      <c r="F27" s="1422"/>
      <c r="G27" s="1416"/>
      <c r="H27" s="1416"/>
      <c r="I27" s="1417"/>
      <c r="J27" s="1369"/>
      <c r="K27" s="1370"/>
      <c r="L27" s="1370"/>
      <c r="M27" s="1370"/>
      <c r="N27" s="1370"/>
      <c r="O27" s="1370"/>
      <c r="P27" s="1370"/>
      <c r="Q27" s="1370"/>
      <c r="R27" s="1370"/>
      <c r="S27" s="1370"/>
      <c r="T27" s="1370"/>
      <c r="U27" s="1371"/>
    </row>
    <row r="28" spans="1:21" ht="27" customHeight="1" thickBot="1">
      <c r="A28" s="458"/>
      <c r="B28" s="1407"/>
      <c r="C28" s="1408"/>
      <c r="D28" s="1409"/>
      <c r="E28" s="1423"/>
      <c r="F28" s="1408"/>
      <c r="G28" s="1408"/>
      <c r="H28" s="1408"/>
      <c r="I28" s="1418"/>
      <c r="J28" s="1369"/>
      <c r="K28" s="1370"/>
      <c r="L28" s="1370"/>
      <c r="M28" s="1370"/>
      <c r="N28" s="1370"/>
      <c r="O28" s="1370"/>
      <c r="P28" s="1370"/>
      <c r="Q28" s="1370"/>
      <c r="R28" s="1370"/>
      <c r="S28" s="1370"/>
      <c r="T28" s="1370"/>
      <c r="U28" s="1371"/>
    </row>
    <row r="29" spans="1:21" ht="27" customHeight="1" thickBot="1">
      <c r="A29" s="457"/>
      <c r="B29" s="456"/>
      <c r="C29" s="456"/>
      <c r="D29" s="456"/>
      <c r="E29" s="456"/>
      <c r="F29" s="456"/>
      <c r="G29" s="456"/>
      <c r="H29" s="456"/>
      <c r="I29" s="455"/>
      <c r="J29" s="1369"/>
      <c r="K29" s="1370"/>
      <c r="L29" s="1370"/>
      <c r="M29" s="1370"/>
      <c r="N29" s="1370"/>
      <c r="O29" s="1370"/>
      <c r="P29" s="1370"/>
      <c r="Q29" s="1370"/>
      <c r="R29" s="1370"/>
      <c r="S29" s="1370"/>
      <c r="T29" s="1370"/>
      <c r="U29" s="1371"/>
    </row>
    <row r="30" spans="1:21" ht="27" customHeight="1" thickBot="1">
      <c r="A30" s="1411" t="s">
        <v>853</v>
      </c>
      <c r="B30" s="1412"/>
      <c r="C30" s="1412"/>
      <c r="D30" s="1412"/>
      <c r="E30" s="1412"/>
      <c r="F30" s="1412"/>
      <c r="G30" s="1412"/>
      <c r="H30" s="1412"/>
      <c r="I30" s="1413"/>
      <c r="J30" s="1369"/>
      <c r="K30" s="1370"/>
      <c r="L30" s="1370"/>
      <c r="M30" s="1370"/>
      <c r="N30" s="1370"/>
      <c r="O30" s="1370"/>
      <c r="P30" s="1370"/>
      <c r="Q30" s="1370"/>
      <c r="R30" s="1370"/>
      <c r="S30" s="1370"/>
      <c r="T30" s="1370"/>
      <c r="U30" s="1371"/>
    </row>
    <row r="31" spans="1:21" ht="27" customHeight="1" thickTop="1">
      <c r="A31" s="1404" t="s">
        <v>852</v>
      </c>
      <c r="B31" s="1367"/>
      <c r="C31" s="1367"/>
      <c r="D31" s="1367" t="s">
        <v>851</v>
      </c>
      <c r="E31" s="1367"/>
      <c r="F31" s="1367"/>
      <c r="G31" s="1367" t="s">
        <v>850</v>
      </c>
      <c r="H31" s="1367"/>
      <c r="I31" s="1368"/>
      <c r="J31" s="1369"/>
      <c r="K31" s="1370"/>
      <c r="L31" s="1370"/>
      <c r="M31" s="1370"/>
      <c r="N31" s="1370"/>
      <c r="O31" s="1370"/>
      <c r="P31" s="1370"/>
      <c r="Q31" s="1370"/>
      <c r="R31" s="1370"/>
      <c r="S31" s="1370"/>
      <c r="T31" s="1370"/>
      <c r="U31" s="1371"/>
    </row>
    <row r="32" spans="1:21" ht="27" customHeight="1">
      <c r="A32" s="1369"/>
      <c r="B32" s="1370"/>
      <c r="C32" s="1370"/>
      <c r="D32" s="1370"/>
      <c r="E32" s="1370"/>
      <c r="F32" s="1370"/>
      <c r="G32" s="1370"/>
      <c r="H32" s="1370"/>
      <c r="I32" s="1371"/>
      <c r="J32" s="1369"/>
      <c r="K32" s="1370"/>
      <c r="L32" s="1370"/>
      <c r="M32" s="1370"/>
      <c r="N32" s="1370"/>
      <c r="O32" s="1370"/>
      <c r="P32" s="1370"/>
      <c r="Q32" s="1370"/>
      <c r="R32" s="1370"/>
      <c r="S32" s="1370"/>
      <c r="T32" s="1370"/>
      <c r="U32" s="1371"/>
    </row>
    <row r="33" spans="1:21" ht="27" customHeight="1">
      <c r="A33" s="1369"/>
      <c r="B33" s="1370"/>
      <c r="C33" s="1370"/>
      <c r="D33" s="1370"/>
      <c r="E33" s="1370"/>
      <c r="F33" s="1370"/>
      <c r="G33" s="1370"/>
      <c r="H33" s="1370"/>
      <c r="I33" s="1371"/>
      <c r="J33" s="1369"/>
      <c r="K33" s="1370"/>
      <c r="L33" s="1370"/>
      <c r="M33" s="1370"/>
      <c r="N33" s="1370"/>
      <c r="O33" s="1370"/>
      <c r="P33" s="1370"/>
      <c r="Q33" s="1370"/>
      <c r="R33" s="1370"/>
      <c r="S33" s="1370"/>
      <c r="T33" s="1370"/>
      <c r="U33" s="1371"/>
    </row>
    <row r="34" spans="1:21" ht="27" customHeight="1">
      <c r="A34" s="1369"/>
      <c r="B34" s="1370"/>
      <c r="C34" s="1370"/>
      <c r="D34" s="1370"/>
      <c r="E34" s="1370"/>
      <c r="F34" s="1370"/>
      <c r="G34" s="1370"/>
      <c r="H34" s="1370"/>
      <c r="I34" s="1371"/>
      <c r="J34" s="1369"/>
      <c r="K34" s="1370"/>
      <c r="L34" s="1370"/>
      <c r="M34" s="1370"/>
      <c r="N34" s="1370"/>
      <c r="O34" s="1370"/>
      <c r="P34" s="1370"/>
      <c r="Q34" s="1370"/>
      <c r="R34" s="1370"/>
      <c r="S34" s="1370"/>
      <c r="T34" s="1370"/>
      <c r="U34" s="1371"/>
    </row>
    <row r="35" spans="1:21" ht="27" customHeight="1" thickBot="1">
      <c r="A35" s="1372"/>
      <c r="B35" s="1373"/>
      <c r="C35" s="1373"/>
      <c r="D35" s="1373"/>
      <c r="E35" s="1373"/>
      <c r="F35" s="1373"/>
      <c r="G35" s="1373"/>
      <c r="H35" s="1373"/>
      <c r="I35" s="1374"/>
      <c r="J35" s="1372"/>
      <c r="K35" s="1373"/>
      <c r="L35" s="1373"/>
      <c r="M35" s="1373"/>
      <c r="N35" s="1373"/>
      <c r="O35" s="1373"/>
      <c r="P35" s="1373"/>
      <c r="Q35" s="1373"/>
      <c r="R35" s="1373"/>
      <c r="S35" s="1373"/>
      <c r="T35" s="1373"/>
      <c r="U35" s="1374"/>
    </row>
  </sheetData>
  <sheetProtection/>
  <mergeCells count="129">
    <mergeCell ref="D2:F2"/>
    <mergeCell ref="D3:F3"/>
    <mergeCell ref="C8:D8"/>
    <mergeCell ref="C9:D9"/>
    <mergeCell ref="C10:D10"/>
    <mergeCell ref="F8:F10"/>
    <mergeCell ref="C7:D7"/>
    <mergeCell ref="G8:I9"/>
    <mergeCell ref="H10:I10"/>
    <mergeCell ref="H2:I2"/>
    <mergeCell ref="C4:I5"/>
    <mergeCell ref="A11:F11"/>
    <mergeCell ref="G11:I11"/>
    <mergeCell ref="A2:A3"/>
    <mergeCell ref="B2:B3"/>
    <mergeCell ref="G7:I7"/>
    <mergeCell ref="A7:B10"/>
    <mergeCell ref="E19:F19"/>
    <mergeCell ref="D1:F1"/>
    <mergeCell ref="C6:E6"/>
    <mergeCell ref="A6:B6"/>
    <mergeCell ref="G6:I6"/>
    <mergeCell ref="E12:F12"/>
    <mergeCell ref="E13:F13"/>
    <mergeCell ref="H12:I12"/>
    <mergeCell ref="H13:I13"/>
    <mergeCell ref="A4:B5"/>
    <mergeCell ref="A12:C12"/>
    <mergeCell ref="E14:F14"/>
    <mergeCell ref="E15:F15"/>
    <mergeCell ref="E16:F16"/>
    <mergeCell ref="E17:F17"/>
    <mergeCell ref="E18:F18"/>
    <mergeCell ref="A21:C21"/>
    <mergeCell ref="A22:C22"/>
    <mergeCell ref="A23:C23"/>
    <mergeCell ref="E21:F23"/>
    <mergeCell ref="H14:I14"/>
    <mergeCell ref="H15:I15"/>
    <mergeCell ref="G16:I16"/>
    <mergeCell ref="H17:I17"/>
    <mergeCell ref="H18:I18"/>
    <mergeCell ref="H19:I19"/>
    <mergeCell ref="G28:I28"/>
    <mergeCell ref="E25:F25"/>
    <mergeCell ref="E26:F26"/>
    <mergeCell ref="E27:F27"/>
    <mergeCell ref="E28:F28"/>
    <mergeCell ref="H20:I20"/>
    <mergeCell ref="H21:I21"/>
    <mergeCell ref="H22:I22"/>
    <mergeCell ref="H23:I23"/>
    <mergeCell ref="E20:F20"/>
    <mergeCell ref="B25:D25"/>
    <mergeCell ref="B26:D26"/>
    <mergeCell ref="B27:D27"/>
    <mergeCell ref="B28:D28"/>
    <mergeCell ref="A24:F24"/>
    <mergeCell ref="A30:I30"/>
    <mergeCell ref="G24:I24"/>
    <mergeCell ref="G25:I25"/>
    <mergeCell ref="G26:I26"/>
    <mergeCell ref="G27:I27"/>
    <mergeCell ref="A31:C31"/>
    <mergeCell ref="D31:F31"/>
    <mergeCell ref="G31:I31"/>
    <mergeCell ref="A32:C32"/>
    <mergeCell ref="A33:C33"/>
    <mergeCell ref="A34:C34"/>
    <mergeCell ref="A35:C35"/>
    <mergeCell ref="D32:F32"/>
    <mergeCell ref="D33:F33"/>
    <mergeCell ref="D34:F34"/>
    <mergeCell ref="D35:F35"/>
    <mergeCell ref="G32:I32"/>
    <mergeCell ref="G33:I33"/>
    <mergeCell ref="G34:I34"/>
    <mergeCell ref="G35:I35"/>
    <mergeCell ref="K2:M2"/>
    <mergeCell ref="O2:P2"/>
    <mergeCell ref="Q2:T2"/>
    <mergeCell ref="K3:M3"/>
    <mergeCell ref="K4:M4"/>
    <mergeCell ref="K5:M5"/>
    <mergeCell ref="K6:M6"/>
    <mergeCell ref="K7:M7"/>
    <mergeCell ref="K8:M8"/>
    <mergeCell ref="K9:M9"/>
    <mergeCell ref="K10:M10"/>
    <mergeCell ref="O3:P3"/>
    <mergeCell ref="O4:P4"/>
    <mergeCell ref="O5:P5"/>
    <mergeCell ref="O6:P6"/>
    <mergeCell ref="O7:P7"/>
    <mergeCell ref="O9:P9"/>
    <mergeCell ref="O10:P10"/>
    <mergeCell ref="Q3:T3"/>
    <mergeCell ref="Q4:T4"/>
    <mergeCell ref="Q5:T5"/>
    <mergeCell ref="Q6:T6"/>
    <mergeCell ref="Q7:T7"/>
    <mergeCell ref="Q8:T8"/>
    <mergeCell ref="Q9:T9"/>
    <mergeCell ref="J2:J10"/>
    <mergeCell ref="K11:M11"/>
    <mergeCell ref="K12:M12"/>
    <mergeCell ref="K13:M13"/>
    <mergeCell ref="K14:M14"/>
    <mergeCell ref="T11:U11"/>
    <mergeCell ref="T12:U12"/>
    <mergeCell ref="T13:U13"/>
    <mergeCell ref="T14:U14"/>
    <mergeCell ref="O8:P8"/>
    <mergeCell ref="N11:Q11"/>
    <mergeCell ref="N12:Q12"/>
    <mergeCell ref="N13:Q13"/>
    <mergeCell ref="N14:Q14"/>
    <mergeCell ref="N15:Q15"/>
    <mergeCell ref="Q10:T10"/>
    <mergeCell ref="J20:U20"/>
    <mergeCell ref="J21:U35"/>
    <mergeCell ref="T15:U15"/>
    <mergeCell ref="J16:U16"/>
    <mergeCell ref="J17:K18"/>
    <mergeCell ref="L17:U18"/>
    <mergeCell ref="J19:K19"/>
    <mergeCell ref="L19:U19"/>
    <mergeCell ref="K15:M15"/>
    <mergeCell ref="J11:J15"/>
  </mergeCells>
  <conditionalFormatting sqref="D13:D20">
    <cfRule type="cellIs" priority="1" dxfId="1" operator="equal" stopIfTrue="1">
      <formula>0</formula>
    </cfRule>
  </conditionalFormatting>
  <hyperlinks>
    <hyperlink ref="J21" r:id="rId1" display="http://maps.loco.yahoo.co.jp/"/>
    <hyperlink ref="G7" r:id="rId2" display="test@sendai-c.ed.jp"/>
  </hyperlinks>
  <printOptions/>
  <pageMargins left="0.7" right="0.7" top="0.75" bottom="0.75" header="0.3" footer="0.3"/>
  <pageSetup horizontalDpi="600" verticalDpi="600" orientation="portrait" paperSize="9" scale="84" r:id="rId6"/>
  <colBreaks count="1" manualBreakCount="1">
    <brk id="9" max="65535" man="1"/>
  </colBreaks>
  <drawing r:id="rId5"/>
  <legacyDrawing r:id="rId4"/>
</worksheet>
</file>

<file path=xl/worksheets/sheet3.xml><?xml version="1.0" encoding="utf-8"?>
<worksheet xmlns="http://schemas.openxmlformats.org/spreadsheetml/2006/main" xmlns:r="http://schemas.openxmlformats.org/officeDocument/2006/relationships">
  <sheetPr>
    <tabColor rgb="FFFF0000"/>
  </sheetPr>
  <dimension ref="A1:N216"/>
  <sheetViews>
    <sheetView zoomScalePageLayoutView="0" workbookViewId="0" topLeftCell="A1">
      <selection activeCell="N8" sqref="N8"/>
    </sheetView>
  </sheetViews>
  <sheetFormatPr defaultColWidth="9.00390625" defaultRowHeight="13.5"/>
  <cols>
    <col min="2" max="3" width="18.00390625" style="0" customWidth="1"/>
    <col min="4" max="4" width="5.50390625" style="406" bestFit="1" customWidth="1"/>
  </cols>
  <sheetData>
    <row r="1" spans="2:4" ht="13.5">
      <c r="B1" t="s">
        <v>149</v>
      </c>
      <c r="C1" t="s">
        <v>150</v>
      </c>
      <c r="D1" s="406" t="s">
        <v>151</v>
      </c>
    </row>
    <row r="2" spans="1:8" ht="14.25">
      <c r="A2">
        <v>0</v>
      </c>
      <c r="B2" t="s">
        <v>170</v>
      </c>
      <c r="C2" t="s">
        <v>170</v>
      </c>
      <c r="D2" s="406">
        <v>0</v>
      </c>
      <c r="E2">
        <v>0</v>
      </c>
      <c r="H2" s="411" t="s">
        <v>811</v>
      </c>
    </row>
    <row r="3" spans="1:14" ht="13.5">
      <c r="A3">
        <v>1</v>
      </c>
      <c r="B3" t="s">
        <v>776</v>
      </c>
      <c r="C3" t="s">
        <v>152</v>
      </c>
      <c r="D3" s="406">
        <v>14.6</v>
      </c>
      <c r="E3">
        <f>A3</f>
        <v>1</v>
      </c>
      <c r="F3" s="419"/>
      <c r="G3" s="419"/>
      <c r="H3" s="503" t="s">
        <v>813</v>
      </c>
      <c r="I3" s="503"/>
      <c r="J3" s="504" t="s">
        <v>810</v>
      </c>
      <c r="K3" s="504"/>
      <c r="L3" s="504"/>
      <c r="M3" s="504"/>
      <c r="N3" s="504"/>
    </row>
    <row r="4" spans="1:14" ht="13.5">
      <c r="A4">
        <v>2</v>
      </c>
      <c r="B4" t="s">
        <v>777</v>
      </c>
      <c r="C4" t="s">
        <v>153</v>
      </c>
      <c r="D4" s="406">
        <v>7.3</v>
      </c>
      <c r="E4">
        <f aca="true" t="shared" si="0" ref="E4:E67">A4</f>
        <v>2</v>
      </c>
      <c r="F4" s="419"/>
      <c r="G4" s="419"/>
      <c r="H4" s="503"/>
      <c r="I4" s="503"/>
      <c r="J4" s="504"/>
      <c r="K4" s="504"/>
      <c r="L4" s="504"/>
      <c r="M4" s="504"/>
      <c r="N4" s="504"/>
    </row>
    <row r="5" spans="1:14" ht="13.5">
      <c r="A5">
        <v>3</v>
      </c>
      <c r="B5" t="s">
        <v>156</v>
      </c>
      <c r="E5">
        <f t="shared" si="0"/>
        <v>3</v>
      </c>
      <c r="F5" s="420"/>
      <c r="G5" s="420"/>
      <c r="H5" s="503" t="s">
        <v>814</v>
      </c>
      <c r="I5" s="503"/>
      <c r="J5" s="504" t="s">
        <v>812</v>
      </c>
      <c r="K5" s="504"/>
      <c r="L5" s="504"/>
      <c r="M5" s="504"/>
      <c r="N5" s="504"/>
    </row>
    <row r="6" spans="1:14" ht="13.5">
      <c r="A6">
        <v>4</v>
      </c>
      <c r="B6" t="s">
        <v>786</v>
      </c>
      <c r="D6" s="406">
        <v>3</v>
      </c>
      <c r="E6">
        <f t="shared" si="0"/>
        <v>4</v>
      </c>
      <c r="F6" s="420"/>
      <c r="G6" s="420"/>
      <c r="H6" s="503"/>
      <c r="I6" s="503"/>
      <c r="J6" s="504"/>
      <c r="K6" s="504"/>
      <c r="L6" s="504"/>
      <c r="M6" s="504"/>
      <c r="N6" s="504"/>
    </row>
    <row r="7" spans="1:5" ht="13.5">
      <c r="A7">
        <v>5</v>
      </c>
      <c r="E7">
        <f t="shared" si="0"/>
        <v>5</v>
      </c>
    </row>
    <row r="8" spans="1:5" ht="13.5">
      <c r="A8">
        <v>6</v>
      </c>
      <c r="E8">
        <f t="shared" si="0"/>
        <v>6</v>
      </c>
    </row>
    <row r="9" spans="1:5" ht="13.5">
      <c r="A9">
        <v>7</v>
      </c>
      <c r="E9">
        <f t="shared" si="0"/>
        <v>7</v>
      </c>
    </row>
    <row r="10" spans="1:5" ht="13.5">
      <c r="A10">
        <v>8</v>
      </c>
      <c r="E10">
        <f t="shared" si="0"/>
        <v>8</v>
      </c>
    </row>
    <row r="11" spans="1:5" ht="13.5">
      <c r="A11">
        <v>9</v>
      </c>
      <c r="E11">
        <f t="shared" si="0"/>
        <v>9</v>
      </c>
    </row>
    <row r="12" spans="1:5" ht="13.5">
      <c r="A12">
        <v>10</v>
      </c>
      <c r="E12">
        <f t="shared" si="0"/>
        <v>10</v>
      </c>
    </row>
    <row r="13" spans="1:5" ht="13.5">
      <c r="A13">
        <v>11</v>
      </c>
      <c r="E13">
        <f t="shared" si="0"/>
        <v>11</v>
      </c>
    </row>
    <row r="14" spans="1:5" ht="13.5">
      <c r="A14">
        <v>12</v>
      </c>
      <c r="E14">
        <f t="shared" si="0"/>
        <v>12</v>
      </c>
    </row>
    <row r="15" spans="1:5" ht="13.5">
      <c r="A15">
        <v>13</v>
      </c>
      <c r="E15">
        <f t="shared" si="0"/>
        <v>13</v>
      </c>
    </row>
    <row r="16" spans="1:5" ht="13.5">
      <c r="A16">
        <v>14</v>
      </c>
      <c r="E16">
        <f t="shared" si="0"/>
        <v>14</v>
      </c>
    </row>
    <row r="17" spans="1:5" ht="13.5">
      <c r="A17">
        <v>15</v>
      </c>
      <c r="E17">
        <f t="shared" si="0"/>
        <v>15</v>
      </c>
    </row>
    <row r="18" spans="1:5" ht="13.5">
      <c r="A18">
        <v>16</v>
      </c>
      <c r="E18">
        <f t="shared" si="0"/>
        <v>16</v>
      </c>
    </row>
    <row r="19" spans="1:5" ht="13.5">
      <c r="A19">
        <v>17</v>
      </c>
      <c r="E19">
        <f t="shared" si="0"/>
        <v>17</v>
      </c>
    </row>
    <row r="20" spans="1:5" ht="13.5">
      <c r="A20">
        <v>18</v>
      </c>
      <c r="E20">
        <f t="shared" si="0"/>
        <v>18</v>
      </c>
    </row>
    <row r="21" spans="1:5" ht="13.5">
      <c r="A21">
        <v>19</v>
      </c>
      <c r="E21">
        <f t="shared" si="0"/>
        <v>19</v>
      </c>
    </row>
    <row r="22" spans="1:5" ht="13.5">
      <c r="A22">
        <v>20</v>
      </c>
      <c r="E22">
        <f t="shared" si="0"/>
        <v>20</v>
      </c>
    </row>
    <row r="23" spans="1:5" ht="13.5">
      <c r="A23">
        <v>21</v>
      </c>
      <c r="E23">
        <f t="shared" si="0"/>
        <v>21</v>
      </c>
    </row>
    <row r="24" spans="1:5" ht="13.5">
      <c r="A24">
        <v>22</v>
      </c>
      <c r="E24">
        <f t="shared" si="0"/>
        <v>22</v>
      </c>
    </row>
    <row r="25" spans="1:5" ht="13.5">
      <c r="A25">
        <v>23</v>
      </c>
      <c r="E25">
        <f t="shared" si="0"/>
        <v>23</v>
      </c>
    </row>
    <row r="26" spans="1:5" ht="13.5">
      <c r="A26">
        <v>24</v>
      </c>
      <c r="E26">
        <f t="shared" si="0"/>
        <v>24</v>
      </c>
    </row>
    <row r="27" spans="1:5" ht="13.5">
      <c r="A27">
        <v>25</v>
      </c>
      <c r="E27">
        <f t="shared" si="0"/>
        <v>25</v>
      </c>
    </row>
    <row r="28" spans="1:5" ht="13.5">
      <c r="A28">
        <v>26</v>
      </c>
      <c r="E28">
        <f t="shared" si="0"/>
        <v>26</v>
      </c>
    </row>
    <row r="29" spans="1:5" ht="13.5">
      <c r="A29">
        <v>27</v>
      </c>
      <c r="E29">
        <f t="shared" si="0"/>
        <v>27</v>
      </c>
    </row>
    <row r="30" spans="1:5" ht="13.5">
      <c r="A30">
        <v>28</v>
      </c>
      <c r="E30">
        <f t="shared" si="0"/>
        <v>28</v>
      </c>
    </row>
    <row r="31" spans="1:5" ht="13.5">
      <c r="A31">
        <v>29</v>
      </c>
      <c r="E31">
        <f t="shared" si="0"/>
        <v>29</v>
      </c>
    </row>
    <row r="32" spans="1:5" ht="13.5">
      <c r="A32">
        <v>30</v>
      </c>
      <c r="E32">
        <f t="shared" si="0"/>
        <v>30</v>
      </c>
    </row>
    <row r="33" spans="1:5" ht="13.5">
      <c r="A33">
        <v>31</v>
      </c>
      <c r="E33">
        <f t="shared" si="0"/>
        <v>31</v>
      </c>
    </row>
    <row r="34" spans="1:5" ht="13.5">
      <c r="A34">
        <v>32</v>
      </c>
      <c r="E34">
        <f t="shared" si="0"/>
        <v>32</v>
      </c>
    </row>
    <row r="35" spans="1:5" ht="13.5">
      <c r="A35">
        <v>33</v>
      </c>
      <c r="E35">
        <f t="shared" si="0"/>
        <v>33</v>
      </c>
    </row>
    <row r="36" spans="1:5" ht="13.5">
      <c r="A36">
        <v>34</v>
      </c>
      <c r="E36">
        <f t="shared" si="0"/>
        <v>34</v>
      </c>
    </row>
    <row r="37" spans="1:5" ht="13.5">
      <c r="A37">
        <v>35</v>
      </c>
      <c r="E37">
        <f t="shared" si="0"/>
        <v>35</v>
      </c>
    </row>
    <row r="38" spans="1:5" ht="13.5">
      <c r="A38">
        <v>36</v>
      </c>
      <c r="E38">
        <f t="shared" si="0"/>
        <v>36</v>
      </c>
    </row>
    <row r="39" spans="1:5" ht="13.5">
      <c r="A39">
        <v>37</v>
      </c>
      <c r="E39">
        <f t="shared" si="0"/>
        <v>37</v>
      </c>
    </row>
    <row r="40" spans="1:5" ht="13.5">
      <c r="A40">
        <v>38</v>
      </c>
      <c r="E40">
        <f t="shared" si="0"/>
        <v>38</v>
      </c>
    </row>
    <row r="41" spans="1:5" ht="13.5">
      <c r="A41">
        <v>39</v>
      </c>
      <c r="E41">
        <f t="shared" si="0"/>
        <v>39</v>
      </c>
    </row>
    <row r="42" spans="1:5" ht="13.5">
      <c r="A42">
        <v>40</v>
      </c>
      <c r="E42">
        <f t="shared" si="0"/>
        <v>40</v>
      </c>
    </row>
    <row r="43" spans="1:5" ht="13.5">
      <c r="A43">
        <v>41</v>
      </c>
      <c r="E43">
        <f t="shared" si="0"/>
        <v>41</v>
      </c>
    </row>
    <row r="44" spans="1:5" ht="13.5">
      <c r="A44">
        <v>42</v>
      </c>
      <c r="E44">
        <f t="shared" si="0"/>
        <v>42</v>
      </c>
    </row>
    <row r="45" spans="1:5" ht="13.5">
      <c r="A45">
        <v>43</v>
      </c>
      <c r="E45">
        <f t="shared" si="0"/>
        <v>43</v>
      </c>
    </row>
    <row r="46" spans="1:5" ht="13.5">
      <c r="A46">
        <v>44</v>
      </c>
      <c r="E46">
        <f t="shared" si="0"/>
        <v>44</v>
      </c>
    </row>
    <row r="47" spans="1:5" ht="13.5">
      <c r="A47">
        <v>45</v>
      </c>
      <c r="E47">
        <f t="shared" si="0"/>
        <v>45</v>
      </c>
    </row>
    <row r="48" spans="1:5" ht="13.5">
      <c r="A48">
        <v>46</v>
      </c>
      <c r="E48">
        <f t="shared" si="0"/>
        <v>46</v>
      </c>
    </row>
    <row r="49" spans="1:5" ht="13.5">
      <c r="A49">
        <v>47</v>
      </c>
      <c r="E49">
        <f t="shared" si="0"/>
        <v>47</v>
      </c>
    </row>
    <row r="50" spans="1:5" ht="13.5">
      <c r="A50">
        <v>48</v>
      </c>
      <c r="E50">
        <f t="shared" si="0"/>
        <v>48</v>
      </c>
    </row>
    <row r="51" spans="1:5" ht="13.5">
      <c r="A51">
        <v>49</v>
      </c>
      <c r="E51">
        <f t="shared" si="0"/>
        <v>49</v>
      </c>
    </row>
    <row r="52" spans="1:5" ht="13.5">
      <c r="A52">
        <v>50</v>
      </c>
      <c r="E52">
        <f t="shared" si="0"/>
        <v>50</v>
      </c>
    </row>
    <row r="53" spans="1:5" ht="13.5">
      <c r="A53">
        <v>51</v>
      </c>
      <c r="E53">
        <f t="shared" si="0"/>
        <v>51</v>
      </c>
    </row>
    <row r="54" spans="1:5" ht="13.5">
      <c r="A54">
        <v>52</v>
      </c>
      <c r="E54">
        <f t="shared" si="0"/>
        <v>52</v>
      </c>
    </row>
    <row r="55" spans="1:5" ht="13.5">
      <c r="A55">
        <v>53</v>
      </c>
      <c r="E55">
        <f t="shared" si="0"/>
        <v>53</v>
      </c>
    </row>
    <row r="56" spans="1:5" ht="13.5">
      <c r="A56">
        <v>54</v>
      </c>
      <c r="E56">
        <f t="shared" si="0"/>
        <v>54</v>
      </c>
    </row>
    <row r="57" spans="1:5" ht="13.5">
      <c r="A57">
        <v>55</v>
      </c>
      <c r="E57">
        <f t="shared" si="0"/>
        <v>55</v>
      </c>
    </row>
    <row r="58" spans="1:5" ht="13.5">
      <c r="A58">
        <v>56</v>
      </c>
      <c r="E58">
        <f t="shared" si="0"/>
        <v>56</v>
      </c>
    </row>
    <row r="59" spans="1:5" ht="13.5">
      <c r="A59">
        <v>57</v>
      </c>
      <c r="E59">
        <f t="shared" si="0"/>
        <v>57</v>
      </c>
    </row>
    <row r="60" spans="1:5" ht="13.5">
      <c r="A60">
        <v>58</v>
      </c>
      <c r="E60">
        <f t="shared" si="0"/>
        <v>58</v>
      </c>
    </row>
    <row r="61" spans="1:5" ht="13.5">
      <c r="A61">
        <v>59</v>
      </c>
      <c r="E61">
        <f t="shared" si="0"/>
        <v>59</v>
      </c>
    </row>
    <row r="62" spans="1:5" ht="13.5">
      <c r="A62">
        <v>60</v>
      </c>
      <c r="E62">
        <f t="shared" si="0"/>
        <v>60</v>
      </c>
    </row>
    <row r="63" spans="1:5" ht="13.5">
      <c r="A63">
        <v>61</v>
      </c>
      <c r="E63">
        <f t="shared" si="0"/>
        <v>61</v>
      </c>
    </row>
    <row r="64" spans="1:5" ht="13.5">
      <c r="A64">
        <v>62</v>
      </c>
      <c r="E64">
        <f t="shared" si="0"/>
        <v>62</v>
      </c>
    </row>
    <row r="65" spans="1:5" ht="13.5">
      <c r="A65">
        <v>63</v>
      </c>
      <c r="E65">
        <f t="shared" si="0"/>
        <v>63</v>
      </c>
    </row>
    <row r="66" spans="1:5" ht="13.5">
      <c r="A66">
        <v>64</v>
      </c>
      <c r="E66">
        <f t="shared" si="0"/>
        <v>64</v>
      </c>
    </row>
    <row r="67" spans="1:5" ht="13.5">
      <c r="A67">
        <v>65</v>
      </c>
      <c r="E67">
        <f t="shared" si="0"/>
        <v>65</v>
      </c>
    </row>
    <row r="68" spans="1:5" ht="13.5">
      <c r="A68">
        <v>66</v>
      </c>
      <c r="E68">
        <f aca="true" t="shared" si="1" ref="E68:E102">A68</f>
        <v>66</v>
      </c>
    </row>
    <row r="69" spans="1:5" ht="13.5">
      <c r="A69">
        <v>67</v>
      </c>
      <c r="E69">
        <f t="shared" si="1"/>
        <v>67</v>
      </c>
    </row>
    <row r="70" spans="1:5" ht="13.5">
      <c r="A70">
        <v>68</v>
      </c>
      <c r="E70">
        <f t="shared" si="1"/>
        <v>68</v>
      </c>
    </row>
    <row r="71" spans="1:5" ht="13.5">
      <c r="A71">
        <v>69</v>
      </c>
      <c r="E71">
        <f t="shared" si="1"/>
        <v>69</v>
      </c>
    </row>
    <row r="72" spans="1:5" ht="13.5">
      <c r="A72">
        <v>70</v>
      </c>
      <c r="E72">
        <f t="shared" si="1"/>
        <v>70</v>
      </c>
    </row>
    <row r="73" spans="1:5" ht="13.5">
      <c r="A73">
        <v>71</v>
      </c>
      <c r="E73">
        <f t="shared" si="1"/>
        <v>71</v>
      </c>
    </row>
    <row r="74" spans="1:5" ht="13.5">
      <c r="A74">
        <v>72</v>
      </c>
      <c r="E74">
        <f t="shared" si="1"/>
        <v>72</v>
      </c>
    </row>
    <row r="75" spans="1:5" ht="13.5">
      <c r="A75">
        <v>73</v>
      </c>
      <c r="E75">
        <f t="shared" si="1"/>
        <v>73</v>
      </c>
    </row>
    <row r="76" spans="1:5" ht="13.5">
      <c r="A76">
        <v>74</v>
      </c>
      <c r="E76">
        <f t="shared" si="1"/>
        <v>74</v>
      </c>
    </row>
    <row r="77" spans="1:5" ht="13.5">
      <c r="A77">
        <v>75</v>
      </c>
      <c r="E77">
        <f t="shared" si="1"/>
        <v>75</v>
      </c>
    </row>
    <row r="78" spans="1:5" ht="13.5">
      <c r="A78">
        <v>76</v>
      </c>
      <c r="E78">
        <f t="shared" si="1"/>
        <v>76</v>
      </c>
    </row>
    <row r="79" spans="1:5" ht="13.5">
      <c r="A79">
        <v>77</v>
      </c>
      <c r="E79">
        <f t="shared" si="1"/>
        <v>77</v>
      </c>
    </row>
    <row r="80" spans="1:5" ht="13.5">
      <c r="A80">
        <v>78</v>
      </c>
      <c r="E80">
        <f t="shared" si="1"/>
        <v>78</v>
      </c>
    </row>
    <row r="81" spans="1:5" ht="13.5">
      <c r="A81">
        <v>79</v>
      </c>
      <c r="E81">
        <f t="shared" si="1"/>
        <v>79</v>
      </c>
    </row>
    <row r="82" spans="1:5" ht="13.5">
      <c r="A82">
        <v>80</v>
      </c>
      <c r="E82">
        <f t="shared" si="1"/>
        <v>80</v>
      </c>
    </row>
    <row r="83" spans="1:5" ht="13.5">
      <c r="A83">
        <v>81</v>
      </c>
      <c r="E83">
        <f t="shared" si="1"/>
        <v>81</v>
      </c>
    </row>
    <row r="84" spans="1:5" ht="13.5">
      <c r="A84">
        <v>82</v>
      </c>
      <c r="E84">
        <f t="shared" si="1"/>
        <v>82</v>
      </c>
    </row>
    <row r="85" spans="1:5" ht="13.5">
      <c r="A85">
        <v>83</v>
      </c>
      <c r="E85">
        <f t="shared" si="1"/>
        <v>83</v>
      </c>
    </row>
    <row r="86" spans="1:5" ht="13.5">
      <c r="A86">
        <v>84</v>
      </c>
      <c r="E86">
        <f t="shared" si="1"/>
        <v>84</v>
      </c>
    </row>
    <row r="87" spans="1:5" ht="13.5">
      <c r="A87">
        <v>85</v>
      </c>
      <c r="E87">
        <f t="shared" si="1"/>
        <v>85</v>
      </c>
    </row>
    <row r="88" spans="1:5" ht="13.5">
      <c r="A88">
        <v>86</v>
      </c>
      <c r="E88">
        <f t="shared" si="1"/>
        <v>86</v>
      </c>
    </row>
    <row r="89" spans="1:5" ht="13.5">
      <c r="A89">
        <v>87</v>
      </c>
      <c r="E89">
        <f t="shared" si="1"/>
        <v>87</v>
      </c>
    </row>
    <row r="90" spans="1:5" ht="13.5">
      <c r="A90">
        <v>88</v>
      </c>
      <c r="E90">
        <f t="shared" si="1"/>
        <v>88</v>
      </c>
    </row>
    <row r="91" spans="1:5" ht="13.5">
      <c r="A91">
        <v>89</v>
      </c>
      <c r="E91">
        <f t="shared" si="1"/>
        <v>89</v>
      </c>
    </row>
    <row r="92" spans="1:5" ht="13.5">
      <c r="A92">
        <v>90</v>
      </c>
      <c r="E92">
        <f t="shared" si="1"/>
        <v>90</v>
      </c>
    </row>
    <row r="93" spans="1:5" ht="13.5">
      <c r="A93">
        <v>91</v>
      </c>
      <c r="E93">
        <f t="shared" si="1"/>
        <v>91</v>
      </c>
    </row>
    <row r="94" spans="1:5" ht="13.5">
      <c r="A94">
        <v>92</v>
      </c>
      <c r="E94">
        <f t="shared" si="1"/>
        <v>92</v>
      </c>
    </row>
    <row r="95" spans="1:5" ht="13.5">
      <c r="A95">
        <v>93</v>
      </c>
      <c r="E95">
        <f t="shared" si="1"/>
        <v>93</v>
      </c>
    </row>
    <row r="96" spans="1:5" ht="13.5">
      <c r="A96">
        <v>94</v>
      </c>
      <c r="E96">
        <f t="shared" si="1"/>
        <v>94</v>
      </c>
    </row>
    <row r="97" spans="1:5" ht="13.5">
      <c r="A97">
        <v>95</v>
      </c>
      <c r="E97">
        <f t="shared" si="1"/>
        <v>95</v>
      </c>
    </row>
    <row r="98" spans="1:5" ht="13.5">
      <c r="A98">
        <v>96</v>
      </c>
      <c r="E98">
        <f t="shared" si="1"/>
        <v>96</v>
      </c>
    </row>
    <row r="99" spans="1:5" ht="13.5">
      <c r="A99">
        <v>97</v>
      </c>
      <c r="E99">
        <f t="shared" si="1"/>
        <v>97</v>
      </c>
    </row>
    <row r="100" spans="1:5" ht="13.5">
      <c r="A100">
        <v>98</v>
      </c>
      <c r="E100">
        <f t="shared" si="1"/>
        <v>98</v>
      </c>
    </row>
    <row r="101" spans="1:5" ht="13.5">
      <c r="A101">
        <v>99</v>
      </c>
      <c r="E101">
        <f t="shared" si="1"/>
        <v>99</v>
      </c>
    </row>
    <row r="102" spans="1:5" ht="13.5">
      <c r="A102">
        <v>100</v>
      </c>
      <c r="E102">
        <f t="shared" si="1"/>
        <v>100</v>
      </c>
    </row>
    <row r="103" spans="1:5" ht="13.5">
      <c r="A103">
        <v>101</v>
      </c>
      <c r="E103">
        <f aca="true" t="shared" si="2" ref="E103:E166">A103</f>
        <v>101</v>
      </c>
    </row>
    <row r="104" spans="1:5" ht="13.5">
      <c r="A104">
        <v>102</v>
      </c>
      <c r="E104">
        <f t="shared" si="2"/>
        <v>102</v>
      </c>
    </row>
    <row r="105" spans="1:5" ht="13.5">
      <c r="A105">
        <v>103</v>
      </c>
      <c r="E105">
        <f t="shared" si="2"/>
        <v>103</v>
      </c>
    </row>
    <row r="106" spans="1:5" ht="13.5">
      <c r="A106">
        <v>104</v>
      </c>
      <c r="E106">
        <f t="shared" si="2"/>
        <v>104</v>
      </c>
    </row>
    <row r="107" spans="1:5" ht="13.5">
      <c r="A107">
        <v>105</v>
      </c>
      <c r="E107">
        <f t="shared" si="2"/>
        <v>105</v>
      </c>
    </row>
    <row r="108" spans="1:5" ht="13.5">
      <c r="A108">
        <v>106</v>
      </c>
      <c r="E108">
        <f t="shared" si="2"/>
        <v>106</v>
      </c>
    </row>
    <row r="109" spans="1:5" ht="13.5">
      <c r="A109">
        <v>107</v>
      </c>
      <c r="E109">
        <f t="shared" si="2"/>
        <v>107</v>
      </c>
    </row>
    <row r="110" spans="1:5" ht="13.5">
      <c r="A110">
        <v>108</v>
      </c>
      <c r="E110">
        <f t="shared" si="2"/>
        <v>108</v>
      </c>
    </row>
    <row r="111" spans="1:5" ht="13.5">
      <c r="A111">
        <v>109</v>
      </c>
      <c r="E111">
        <f t="shared" si="2"/>
        <v>109</v>
      </c>
    </row>
    <row r="112" spans="1:5" ht="13.5">
      <c r="A112">
        <v>110</v>
      </c>
      <c r="E112">
        <f t="shared" si="2"/>
        <v>110</v>
      </c>
    </row>
    <row r="113" spans="1:5" ht="13.5">
      <c r="A113">
        <v>111</v>
      </c>
      <c r="E113">
        <f t="shared" si="2"/>
        <v>111</v>
      </c>
    </row>
    <row r="114" spans="1:5" ht="13.5">
      <c r="A114">
        <v>112</v>
      </c>
      <c r="E114">
        <f t="shared" si="2"/>
        <v>112</v>
      </c>
    </row>
    <row r="115" spans="1:5" ht="13.5">
      <c r="A115">
        <v>113</v>
      </c>
      <c r="E115">
        <f t="shared" si="2"/>
        <v>113</v>
      </c>
    </row>
    <row r="116" spans="1:5" ht="13.5">
      <c r="A116">
        <v>114</v>
      </c>
      <c r="E116">
        <f t="shared" si="2"/>
        <v>114</v>
      </c>
    </row>
    <row r="117" spans="1:5" ht="13.5">
      <c r="A117">
        <v>115</v>
      </c>
      <c r="E117">
        <f t="shared" si="2"/>
        <v>115</v>
      </c>
    </row>
    <row r="118" spans="1:5" ht="13.5">
      <c r="A118">
        <v>116</v>
      </c>
      <c r="E118">
        <f t="shared" si="2"/>
        <v>116</v>
      </c>
    </row>
    <row r="119" spans="1:5" ht="13.5">
      <c r="A119">
        <v>117</v>
      </c>
      <c r="E119">
        <f t="shared" si="2"/>
        <v>117</v>
      </c>
    </row>
    <row r="120" spans="1:5" ht="13.5">
      <c r="A120">
        <v>118</v>
      </c>
      <c r="E120">
        <f t="shared" si="2"/>
        <v>118</v>
      </c>
    </row>
    <row r="121" spans="1:5" ht="13.5">
      <c r="A121">
        <v>119</v>
      </c>
      <c r="E121">
        <f t="shared" si="2"/>
        <v>119</v>
      </c>
    </row>
    <row r="122" spans="1:5" ht="13.5">
      <c r="A122">
        <v>120</v>
      </c>
      <c r="E122">
        <f t="shared" si="2"/>
        <v>120</v>
      </c>
    </row>
    <row r="123" spans="1:5" ht="13.5">
      <c r="A123">
        <v>121</v>
      </c>
      <c r="E123">
        <f t="shared" si="2"/>
        <v>121</v>
      </c>
    </row>
    <row r="124" spans="1:5" ht="13.5">
      <c r="A124">
        <v>122</v>
      </c>
      <c r="E124">
        <f t="shared" si="2"/>
        <v>122</v>
      </c>
    </row>
    <row r="125" spans="1:5" ht="13.5">
      <c r="A125">
        <v>123</v>
      </c>
      <c r="E125">
        <f t="shared" si="2"/>
        <v>123</v>
      </c>
    </row>
    <row r="126" spans="1:5" ht="13.5">
      <c r="A126">
        <v>124</v>
      </c>
      <c r="E126">
        <f t="shared" si="2"/>
        <v>124</v>
      </c>
    </row>
    <row r="127" spans="1:5" ht="13.5">
      <c r="A127">
        <v>125</v>
      </c>
      <c r="E127">
        <f t="shared" si="2"/>
        <v>125</v>
      </c>
    </row>
    <row r="128" spans="1:5" ht="13.5">
      <c r="A128">
        <v>126</v>
      </c>
      <c r="E128">
        <f t="shared" si="2"/>
        <v>126</v>
      </c>
    </row>
    <row r="129" spans="1:5" ht="13.5">
      <c r="A129">
        <v>127</v>
      </c>
      <c r="E129">
        <f t="shared" si="2"/>
        <v>127</v>
      </c>
    </row>
    <row r="130" spans="1:5" ht="13.5">
      <c r="A130">
        <v>128</v>
      </c>
      <c r="E130">
        <f t="shared" si="2"/>
        <v>128</v>
      </c>
    </row>
    <row r="131" spans="1:5" ht="13.5">
      <c r="A131">
        <v>129</v>
      </c>
      <c r="E131">
        <f t="shared" si="2"/>
        <v>129</v>
      </c>
    </row>
    <row r="132" spans="1:5" ht="13.5">
      <c r="A132">
        <v>130</v>
      </c>
      <c r="E132">
        <f t="shared" si="2"/>
        <v>130</v>
      </c>
    </row>
    <row r="133" spans="1:5" ht="13.5">
      <c r="A133">
        <v>131</v>
      </c>
      <c r="E133">
        <f t="shared" si="2"/>
        <v>131</v>
      </c>
    </row>
    <row r="134" spans="1:5" ht="13.5">
      <c r="A134">
        <v>132</v>
      </c>
      <c r="E134">
        <f t="shared" si="2"/>
        <v>132</v>
      </c>
    </row>
    <row r="135" spans="1:5" ht="13.5">
      <c r="A135">
        <v>133</v>
      </c>
      <c r="E135">
        <f t="shared" si="2"/>
        <v>133</v>
      </c>
    </row>
    <row r="136" spans="1:5" ht="13.5">
      <c r="A136">
        <v>134</v>
      </c>
      <c r="E136">
        <f t="shared" si="2"/>
        <v>134</v>
      </c>
    </row>
    <row r="137" spans="1:5" ht="13.5">
      <c r="A137">
        <v>135</v>
      </c>
      <c r="E137">
        <f t="shared" si="2"/>
        <v>135</v>
      </c>
    </row>
    <row r="138" spans="1:5" ht="13.5">
      <c r="A138">
        <v>136</v>
      </c>
      <c r="E138">
        <f t="shared" si="2"/>
        <v>136</v>
      </c>
    </row>
    <row r="139" spans="1:5" ht="13.5">
      <c r="A139">
        <v>137</v>
      </c>
      <c r="E139">
        <f t="shared" si="2"/>
        <v>137</v>
      </c>
    </row>
    <row r="140" spans="1:5" ht="13.5">
      <c r="A140">
        <v>138</v>
      </c>
      <c r="E140">
        <f t="shared" si="2"/>
        <v>138</v>
      </c>
    </row>
    <row r="141" spans="1:5" ht="13.5">
      <c r="A141">
        <v>139</v>
      </c>
      <c r="E141">
        <f t="shared" si="2"/>
        <v>139</v>
      </c>
    </row>
    <row r="142" spans="1:5" ht="13.5">
      <c r="A142">
        <v>140</v>
      </c>
      <c r="E142">
        <f t="shared" si="2"/>
        <v>140</v>
      </c>
    </row>
    <row r="143" spans="1:5" ht="13.5">
      <c r="A143">
        <v>141</v>
      </c>
      <c r="E143">
        <f t="shared" si="2"/>
        <v>141</v>
      </c>
    </row>
    <row r="144" spans="1:5" ht="13.5">
      <c r="A144">
        <v>142</v>
      </c>
      <c r="E144">
        <f t="shared" si="2"/>
        <v>142</v>
      </c>
    </row>
    <row r="145" spans="1:5" ht="13.5">
      <c r="A145">
        <v>143</v>
      </c>
      <c r="E145">
        <f t="shared" si="2"/>
        <v>143</v>
      </c>
    </row>
    <row r="146" spans="1:5" ht="13.5">
      <c r="A146">
        <v>144</v>
      </c>
      <c r="E146">
        <f t="shared" si="2"/>
        <v>144</v>
      </c>
    </row>
    <row r="147" spans="1:5" ht="13.5">
      <c r="A147">
        <v>145</v>
      </c>
      <c r="E147">
        <f t="shared" si="2"/>
        <v>145</v>
      </c>
    </row>
    <row r="148" spans="1:5" ht="13.5">
      <c r="A148">
        <v>146</v>
      </c>
      <c r="E148">
        <f t="shared" si="2"/>
        <v>146</v>
      </c>
    </row>
    <row r="149" spans="1:5" ht="13.5">
      <c r="A149">
        <v>147</v>
      </c>
      <c r="E149">
        <f t="shared" si="2"/>
        <v>147</v>
      </c>
    </row>
    <row r="150" spans="1:5" ht="13.5">
      <c r="A150">
        <v>148</v>
      </c>
      <c r="E150">
        <f t="shared" si="2"/>
        <v>148</v>
      </c>
    </row>
    <row r="151" spans="1:5" ht="13.5">
      <c r="A151">
        <v>149</v>
      </c>
      <c r="E151">
        <f t="shared" si="2"/>
        <v>149</v>
      </c>
    </row>
    <row r="152" spans="1:5" ht="13.5">
      <c r="A152">
        <v>150</v>
      </c>
      <c r="E152">
        <f t="shared" si="2"/>
        <v>150</v>
      </c>
    </row>
    <row r="153" spans="1:5" ht="13.5">
      <c r="A153">
        <v>151</v>
      </c>
      <c r="E153">
        <f t="shared" si="2"/>
        <v>151</v>
      </c>
    </row>
    <row r="154" spans="1:5" ht="13.5">
      <c r="A154">
        <v>152</v>
      </c>
      <c r="E154">
        <f t="shared" si="2"/>
        <v>152</v>
      </c>
    </row>
    <row r="155" spans="1:5" ht="13.5">
      <c r="A155">
        <v>153</v>
      </c>
      <c r="E155">
        <f t="shared" si="2"/>
        <v>153</v>
      </c>
    </row>
    <row r="156" spans="1:5" ht="13.5">
      <c r="A156">
        <v>154</v>
      </c>
      <c r="E156">
        <f t="shared" si="2"/>
        <v>154</v>
      </c>
    </row>
    <row r="157" spans="1:5" ht="13.5">
      <c r="A157">
        <v>155</v>
      </c>
      <c r="E157">
        <f t="shared" si="2"/>
        <v>155</v>
      </c>
    </row>
    <row r="158" spans="1:5" ht="13.5">
      <c r="A158">
        <v>156</v>
      </c>
      <c r="E158">
        <f t="shared" si="2"/>
        <v>156</v>
      </c>
    </row>
    <row r="159" spans="1:5" ht="13.5">
      <c r="A159">
        <v>157</v>
      </c>
      <c r="E159">
        <f t="shared" si="2"/>
        <v>157</v>
      </c>
    </row>
    <row r="160" spans="1:5" ht="13.5">
      <c r="A160">
        <v>158</v>
      </c>
      <c r="E160">
        <f t="shared" si="2"/>
        <v>158</v>
      </c>
    </row>
    <row r="161" spans="1:5" ht="13.5">
      <c r="A161">
        <v>159</v>
      </c>
      <c r="E161">
        <f t="shared" si="2"/>
        <v>159</v>
      </c>
    </row>
    <row r="162" spans="1:5" ht="13.5">
      <c r="A162">
        <v>160</v>
      </c>
      <c r="E162">
        <f t="shared" si="2"/>
        <v>160</v>
      </c>
    </row>
    <row r="163" spans="1:5" ht="13.5">
      <c r="A163">
        <v>161</v>
      </c>
      <c r="E163">
        <f t="shared" si="2"/>
        <v>161</v>
      </c>
    </row>
    <row r="164" spans="1:5" ht="13.5">
      <c r="A164">
        <v>162</v>
      </c>
      <c r="E164">
        <f t="shared" si="2"/>
        <v>162</v>
      </c>
    </row>
    <row r="165" spans="1:5" ht="13.5">
      <c r="A165">
        <v>163</v>
      </c>
      <c r="E165">
        <f t="shared" si="2"/>
        <v>163</v>
      </c>
    </row>
    <row r="166" spans="1:5" ht="13.5">
      <c r="A166">
        <v>164</v>
      </c>
      <c r="B166" t="s">
        <v>156</v>
      </c>
      <c r="C166" t="s">
        <v>157</v>
      </c>
      <c r="D166" s="406">
        <v>4.5</v>
      </c>
      <c r="E166">
        <f t="shared" si="2"/>
        <v>164</v>
      </c>
    </row>
    <row r="167" spans="1:5" ht="13.5">
      <c r="A167">
        <v>165</v>
      </c>
      <c r="B167" t="s">
        <v>158</v>
      </c>
      <c r="C167" t="s">
        <v>159</v>
      </c>
      <c r="D167" s="406">
        <v>6.8</v>
      </c>
      <c r="E167">
        <f aca="true" t="shared" si="3" ref="E167:E216">A167</f>
        <v>165</v>
      </c>
    </row>
    <row r="168" spans="1:5" ht="13.5">
      <c r="A168">
        <v>166</v>
      </c>
      <c r="B168" t="s">
        <v>160</v>
      </c>
      <c r="C168" t="s">
        <v>161</v>
      </c>
      <c r="D168" s="406">
        <v>9.9</v>
      </c>
      <c r="E168">
        <f t="shared" si="3"/>
        <v>166</v>
      </c>
    </row>
    <row r="169" spans="1:5" ht="13.5">
      <c r="A169">
        <v>167</v>
      </c>
      <c r="B169" t="s">
        <v>162</v>
      </c>
      <c r="C169" t="s">
        <v>163</v>
      </c>
      <c r="D169" s="406">
        <v>8.3</v>
      </c>
      <c r="E169">
        <f t="shared" si="3"/>
        <v>167</v>
      </c>
    </row>
    <row r="170" spans="1:5" ht="13.5">
      <c r="A170">
        <v>168</v>
      </c>
      <c r="B170" t="s">
        <v>164</v>
      </c>
      <c r="C170" t="s">
        <v>165</v>
      </c>
      <c r="D170" s="406">
        <v>7.4</v>
      </c>
      <c r="E170">
        <f t="shared" si="3"/>
        <v>168</v>
      </c>
    </row>
    <row r="171" spans="1:5" ht="13.5">
      <c r="A171">
        <v>169</v>
      </c>
      <c r="D171" s="406">
        <v>4.5</v>
      </c>
      <c r="E171">
        <f t="shared" si="3"/>
        <v>169</v>
      </c>
    </row>
    <row r="172" spans="1:5" ht="13.5">
      <c r="A172">
        <v>170</v>
      </c>
      <c r="D172" s="406">
        <v>5.3</v>
      </c>
      <c r="E172">
        <f t="shared" si="3"/>
        <v>170</v>
      </c>
    </row>
    <row r="173" spans="1:5" ht="13.5">
      <c r="A173">
        <v>171</v>
      </c>
      <c r="D173" s="406">
        <v>6.4</v>
      </c>
      <c r="E173">
        <f t="shared" si="3"/>
        <v>171</v>
      </c>
    </row>
    <row r="174" spans="1:5" ht="13.5">
      <c r="A174">
        <v>172</v>
      </c>
      <c r="D174" s="406">
        <v>6.5</v>
      </c>
      <c r="E174">
        <f t="shared" si="3"/>
        <v>172</v>
      </c>
    </row>
    <row r="175" spans="1:5" ht="13.5">
      <c r="A175">
        <v>173</v>
      </c>
      <c r="D175" s="406">
        <v>22.9</v>
      </c>
      <c r="E175">
        <f t="shared" si="3"/>
        <v>173</v>
      </c>
    </row>
    <row r="176" spans="1:5" ht="13.5">
      <c r="A176">
        <v>174</v>
      </c>
      <c r="D176" s="406">
        <v>15.5</v>
      </c>
      <c r="E176">
        <f t="shared" si="3"/>
        <v>174</v>
      </c>
    </row>
    <row r="177" spans="1:5" ht="13.5">
      <c r="A177">
        <v>175</v>
      </c>
      <c r="D177" s="406">
        <v>33.6</v>
      </c>
      <c r="E177">
        <f t="shared" si="3"/>
        <v>175</v>
      </c>
    </row>
    <row r="178" spans="1:5" ht="13.5">
      <c r="A178">
        <v>176</v>
      </c>
      <c r="D178" s="406">
        <v>13</v>
      </c>
      <c r="E178">
        <f t="shared" si="3"/>
        <v>176</v>
      </c>
    </row>
    <row r="179" spans="1:5" ht="13.5">
      <c r="A179">
        <v>177</v>
      </c>
      <c r="D179" s="406">
        <v>27.4</v>
      </c>
      <c r="E179">
        <f t="shared" si="3"/>
        <v>177</v>
      </c>
    </row>
    <row r="180" spans="1:5" ht="13.5">
      <c r="A180">
        <v>178</v>
      </c>
      <c r="D180" s="406">
        <v>18.9</v>
      </c>
      <c r="E180">
        <f t="shared" si="3"/>
        <v>178</v>
      </c>
    </row>
    <row r="181" spans="1:5" ht="13.5">
      <c r="A181">
        <v>179</v>
      </c>
      <c r="D181" s="406">
        <v>24.8</v>
      </c>
      <c r="E181">
        <f t="shared" si="3"/>
        <v>179</v>
      </c>
    </row>
    <row r="182" spans="1:5" ht="13.5">
      <c r="A182">
        <v>180</v>
      </c>
      <c r="D182" s="406">
        <v>9.2</v>
      </c>
      <c r="E182">
        <f t="shared" si="3"/>
        <v>180</v>
      </c>
    </row>
    <row r="183" spans="1:5" ht="13.5">
      <c r="A183">
        <v>181</v>
      </c>
      <c r="D183" s="406">
        <v>10.4</v>
      </c>
      <c r="E183">
        <f t="shared" si="3"/>
        <v>181</v>
      </c>
    </row>
    <row r="184" spans="1:5" ht="13.5">
      <c r="A184">
        <v>182</v>
      </c>
      <c r="D184" s="406">
        <v>3.4</v>
      </c>
      <c r="E184">
        <f t="shared" si="3"/>
        <v>182</v>
      </c>
    </row>
    <row r="185" spans="1:5" ht="13.5">
      <c r="A185">
        <v>183</v>
      </c>
      <c r="D185" s="406">
        <v>27.1</v>
      </c>
      <c r="E185">
        <f t="shared" si="3"/>
        <v>183</v>
      </c>
    </row>
    <row r="186" spans="1:5" ht="13.5">
      <c r="A186">
        <v>184</v>
      </c>
      <c r="D186" s="406">
        <v>3</v>
      </c>
      <c r="E186">
        <f t="shared" si="3"/>
        <v>184</v>
      </c>
    </row>
    <row r="187" spans="1:5" ht="13.5">
      <c r="A187">
        <v>185</v>
      </c>
      <c r="B187" t="s">
        <v>154</v>
      </c>
      <c r="C187" t="s">
        <v>166</v>
      </c>
      <c r="D187" s="406">
        <v>9.4</v>
      </c>
      <c r="E187">
        <f t="shared" si="3"/>
        <v>185</v>
      </c>
    </row>
    <row r="188" spans="1:5" ht="13.5">
      <c r="A188">
        <v>186</v>
      </c>
      <c r="E188">
        <f t="shared" si="3"/>
        <v>186</v>
      </c>
    </row>
    <row r="189" spans="1:5" ht="13.5">
      <c r="A189">
        <v>187</v>
      </c>
      <c r="E189">
        <f t="shared" si="3"/>
        <v>187</v>
      </c>
    </row>
    <row r="190" spans="1:5" ht="13.5">
      <c r="A190">
        <v>188</v>
      </c>
      <c r="E190">
        <f t="shared" si="3"/>
        <v>188</v>
      </c>
    </row>
    <row r="191" spans="1:5" ht="13.5">
      <c r="A191">
        <v>189</v>
      </c>
      <c r="E191">
        <f t="shared" si="3"/>
        <v>189</v>
      </c>
    </row>
    <row r="192" spans="1:5" ht="13.5">
      <c r="A192">
        <v>190</v>
      </c>
      <c r="E192">
        <f t="shared" si="3"/>
        <v>190</v>
      </c>
    </row>
    <row r="193" spans="1:5" ht="13.5">
      <c r="A193">
        <v>191</v>
      </c>
      <c r="E193">
        <f t="shared" si="3"/>
        <v>191</v>
      </c>
    </row>
    <row r="194" spans="1:5" ht="13.5">
      <c r="A194">
        <v>192</v>
      </c>
      <c r="E194">
        <f t="shared" si="3"/>
        <v>192</v>
      </c>
    </row>
    <row r="195" spans="1:5" ht="13.5">
      <c r="A195">
        <v>193</v>
      </c>
      <c r="E195">
        <f t="shared" si="3"/>
        <v>193</v>
      </c>
    </row>
    <row r="196" spans="1:5" ht="13.5">
      <c r="A196">
        <v>194</v>
      </c>
      <c r="E196">
        <f t="shared" si="3"/>
        <v>194</v>
      </c>
    </row>
    <row r="197" spans="1:5" ht="13.5">
      <c r="A197">
        <v>195</v>
      </c>
      <c r="E197">
        <f t="shared" si="3"/>
        <v>195</v>
      </c>
    </row>
    <row r="198" spans="1:5" ht="13.5">
      <c r="A198">
        <v>196</v>
      </c>
      <c r="E198">
        <f t="shared" si="3"/>
        <v>196</v>
      </c>
    </row>
    <row r="199" spans="1:5" ht="13.5">
      <c r="A199">
        <v>197</v>
      </c>
      <c r="E199">
        <f t="shared" si="3"/>
        <v>197</v>
      </c>
    </row>
    <row r="200" spans="1:5" ht="13.5">
      <c r="A200">
        <v>198</v>
      </c>
      <c r="E200">
        <f t="shared" si="3"/>
        <v>198</v>
      </c>
    </row>
    <row r="201" spans="1:5" ht="13.5">
      <c r="A201">
        <v>199</v>
      </c>
      <c r="E201">
        <f t="shared" si="3"/>
        <v>199</v>
      </c>
    </row>
    <row r="202" spans="1:5" ht="13.5">
      <c r="A202">
        <v>200</v>
      </c>
      <c r="E202">
        <f t="shared" si="3"/>
        <v>200</v>
      </c>
    </row>
    <row r="203" spans="1:5" ht="13.5">
      <c r="A203">
        <v>201</v>
      </c>
      <c r="E203">
        <f t="shared" si="3"/>
        <v>201</v>
      </c>
    </row>
    <row r="204" spans="1:5" ht="13.5">
      <c r="A204">
        <v>202</v>
      </c>
      <c r="E204">
        <f t="shared" si="3"/>
        <v>202</v>
      </c>
    </row>
    <row r="205" spans="1:5" ht="13.5">
      <c r="A205">
        <v>203</v>
      </c>
      <c r="E205">
        <f t="shared" si="3"/>
        <v>203</v>
      </c>
    </row>
    <row r="206" spans="1:5" ht="13.5">
      <c r="A206">
        <v>204</v>
      </c>
      <c r="E206">
        <f t="shared" si="3"/>
        <v>204</v>
      </c>
    </row>
    <row r="207" spans="1:5" ht="13.5">
      <c r="A207">
        <v>205</v>
      </c>
      <c r="E207">
        <f t="shared" si="3"/>
        <v>205</v>
      </c>
    </row>
    <row r="208" spans="1:5" ht="13.5">
      <c r="A208">
        <v>206</v>
      </c>
      <c r="E208">
        <f t="shared" si="3"/>
        <v>206</v>
      </c>
    </row>
    <row r="209" spans="1:5" ht="13.5">
      <c r="A209">
        <v>207</v>
      </c>
      <c r="E209">
        <f t="shared" si="3"/>
        <v>207</v>
      </c>
    </row>
    <row r="210" spans="1:5" ht="13.5">
      <c r="A210">
        <v>208</v>
      </c>
      <c r="E210">
        <f t="shared" si="3"/>
        <v>208</v>
      </c>
    </row>
    <row r="211" spans="1:5" ht="13.5">
      <c r="A211">
        <v>209</v>
      </c>
      <c r="E211">
        <f t="shared" si="3"/>
        <v>209</v>
      </c>
    </row>
    <row r="212" spans="1:5" ht="13.5">
      <c r="A212">
        <v>210</v>
      </c>
      <c r="E212">
        <f t="shared" si="3"/>
        <v>210</v>
      </c>
    </row>
    <row r="213" spans="1:5" ht="13.5">
      <c r="A213">
        <v>211</v>
      </c>
      <c r="E213">
        <f t="shared" si="3"/>
        <v>211</v>
      </c>
    </row>
    <row r="214" spans="1:5" ht="13.5">
      <c r="A214">
        <v>212</v>
      </c>
      <c r="E214">
        <f t="shared" si="3"/>
        <v>212</v>
      </c>
    </row>
    <row r="215" spans="1:5" ht="13.5">
      <c r="A215">
        <v>213</v>
      </c>
      <c r="E215">
        <f t="shared" si="3"/>
        <v>213</v>
      </c>
    </row>
    <row r="216" spans="1:5" ht="13.5">
      <c r="A216">
        <v>214</v>
      </c>
      <c r="E216">
        <f t="shared" si="3"/>
        <v>214</v>
      </c>
    </row>
  </sheetData>
  <sheetProtection/>
  <autoFilter ref="A1:E216"/>
  <mergeCells count="4">
    <mergeCell ref="H5:I6"/>
    <mergeCell ref="J3:N4"/>
    <mergeCell ref="J5:N6"/>
    <mergeCell ref="H3:I4"/>
  </mergeCells>
  <hyperlinks>
    <hyperlink ref="J3" r:id="rId1" display="https://maps.google.co.jp/"/>
    <hyperlink ref="J5" r:id="rId2" display="http://www.mapfan.com/routemap/routeset.cgi"/>
  </hyperlinks>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U28"/>
  <sheetViews>
    <sheetView showZeros="0" zoomScale="60" zoomScaleNormal="60" zoomScalePageLayoutView="0" workbookViewId="0" topLeftCell="A1">
      <selection activeCell="R1" sqref="R1:U1"/>
    </sheetView>
  </sheetViews>
  <sheetFormatPr defaultColWidth="9.00390625" defaultRowHeight="13.5"/>
  <cols>
    <col min="1" max="1" width="2.50390625" style="24" customWidth="1"/>
    <col min="2" max="2" width="12.00390625" style="24" customWidth="1"/>
    <col min="3" max="3" width="8.00390625" style="24" customWidth="1"/>
    <col min="4" max="4" width="3.50390625" style="24" customWidth="1"/>
    <col min="5" max="5" width="6.00390625" style="24" customWidth="1"/>
    <col min="6" max="6" width="5.50390625" style="24" customWidth="1"/>
    <col min="7" max="8" width="4.25390625" style="24" customWidth="1"/>
    <col min="9" max="9" width="5.50390625" style="24" customWidth="1"/>
    <col min="10" max="10" width="3.00390625" style="24" customWidth="1"/>
    <col min="11" max="11" width="2.50390625" style="24" customWidth="1"/>
    <col min="12" max="12" width="5.50390625" style="24" customWidth="1"/>
    <col min="13" max="13" width="0.5" style="24" customWidth="1"/>
    <col min="14" max="16" width="8.50390625" style="24" customWidth="1"/>
    <col min="17" max="17" width="3.75390625" style="24" customWidth="1"/>
    <col min="18" max="21" width="6.375" style="24" customWidth="1"/>
    <col min="22" max="16384" width="9.00390625" style="24" customWidth="1"/>
  </cols>
  <sheetData>
    <row r="1" spans="2:21" s="22" customFormat="1" ht="23.25" customHeight="1">
      <c r="B1" s="25" t="s">
        <v>297</v>
      </c>
      <c r="C1" s="26" t="s">
        <v>298</v>
      </c>
      <c r="D1" s="26" t="s">
        <v>299</v>
      </c>
      <c r="E1" s="110">
        <f>'入力'!B3</f>
        <v>0</v>
      </c>
      <c r="F1" s="26" t="s">
        <v>300</v>
      </c>
      <c r="G1" s="507"/>
      <c r="H1" s="508"/>
      <c r="I1" s="508" t="s">
        <v>301</v>
      </c>
      <c r="J1" s="508"/>
      <c r="K1" s="509"/>
      <c r="L1" s="511"/>
      <c r="M1" s="511"/>
      <c r="N1" s="511"/>
      <c r="O1" s="511"/>
      <c r="P1" s="512"/>
      <c r="R1" s="497" t="s">
        <v>729</v>
      </c>
      <c r="S1" s="497"/>
      <c r="T1" s="497"/>
      <c r="U1" s="497"/>
    </row>
    <row r="2" spans="2:16" s="22" customFormat="1" ht="23.25" customHeight="1">
      <c r="B2" s="27"/>
      <c r="C2" s="515">
        <f>'入力'!B14</f>
        <v>41598</v>
      </c>
      <c r="D2" s="515"/>
      <c r="E2" s="515"/>
      <c r="F2" s="515"/>
      <c r="G2" s="515"/>
      <c r="H2" s="516"/>
      <c r="I2" s="505"/>
      <c r="J2" s="505"/>
      <c r="K2" s="506"/>
      <c r="L2" s="513"/>
      <c r="M2" s="513"/>
      <c r="N2" s="513"/>
      <c r="O2" s="513"/>
      <c r="P2" s="514"/>
    </row>
    <row r="3" spans="2:16" s="22" customFormat="1" ht="15.75" customHeight="1">
      <c r="B3" s="25" t="s">
        <v>305</v>
      </c>
      <c r="C3" s="507"/>
      <c r="D3" s="508"/>
      <c r="E3" s="508"/>
      <c r="F3" s="508"/>
      <c r="G3" s="508"/>
      <c r="H3" s="508"/>
      <c r="I3" s="510" t="s">
        <v>306</v>
      </c>
      <c r="J3" s="510"/>
      <c r="K3" s="510"/>
      <c r="L3" s="510"/>
      <c r="M3" s="519" t="s">
        <v>307</v>
      </c>
      <c r="N3" s="520"/>
      <c r="O3" s="521"/>
      <c r="P3" s="28" t="s">
        <v>308</v>
      </c>
    </row>
    <row r="4" spans="2:16" s="22" customFormat="1" ht="15.75" customHeight="1">
      <c r="B4" s="27"/>
      <c r="C4" s="29"/>
      <c r="D4" s="30" t="s">
        <v>302</v>
      </c>
      <c r="E4" s="29"/>
      <c r="F4" s="30" t="s">
        <v>303</v>
      </c>
      <c r="G4" s="29"/>
      <c r="H4" s="31" t="s">
        <v>304</v>
      </c>
      <c r="I4" s="21" t="s">
        <v>309</v>
      </c>
      <c r="J4" s="534" t="s">
        <v>310</v>
      </c>
      <c r="K4" s="535"/>
      <c r="L4" s="20" t="s">
        <v>311</v>
      </c>
      <c r="M4" s="522"/>
      <c r="N4" s="523"/>
      <c r="O4" s="524"/>
      <c r="P4" s="508"/>
    </row>
    <row r="5" spans="2:16" s="22" customFormat="1" ht="15.75" customHeight="1">
      <c r="B5" s="25" t="s">
        <v>312</v>
      </c>
      <c r="C5" s="507"/>
      <c r="D5" s="508"/>
      <c r="E5" s="508"/>
      <c r="F5" s="508"/>
      <c r="G5" s="508"/>
      <c r="H5" s="508"/>
      <c r="I5" s="517"/>
      <c r="J5" s="528"/>
      <c r="K5" s="529"/>
      <c r="L5" s="532"/>
      <c r="M5" s="522"/>
      <c r="N5" s="523"/>
      <c r="O5" s="524"/>
      <c r="P5" s="544"/>
    </row>
    <row r="6" spans="2:16" s="22" customFormat="1" ht="15.75" customHeight="1">
      <c r="B6" s="27"/>
      <c r="C6" s="515">
        <f>C2</f>
        <v>41598</v>
      </c>
      <c r="D6" s="515"/>
      <c r="E6" s="515"/>
      <c r="F6" s="515"/>
      <c r="G6" s="515"/>
      <c r="H6" s="516"/>
      <c r="I6" s="518"/>
      <c r="J6" s="530"/>
      <c r="K6" s="531"/>
      <c r="L6" s="533"/>
      <c r="M6" s="525"/>
      <c r="N6" s="526"/>
      <c r="O6" s="527"/>
      <c r="P6" s="505"/>
    </row>
    <row r="7" spans="2:16" s="22" customFormat="1" ht="15.75" customHeight="1">
      <c r="B7" s="549" t="s">
        <v>313</v>
      </c>
      <c r="C7" s="549"/>
      <c r="D7" s="549"/>
      <c r="E7" s="549"/>
      <c r="F7" s="549"/>
      <c r="G7" s="549"/>
      <c r="H7" s="549"/>
      <c r="I7" s="510" t="s">
        <v>314</v>
      </c>
      <c r="J7" s="510"/>
      <c r="K7" s="510" t="s">
        <v>315</v>
      </c>
      <c r="L7" s="510"/>
      <c r="M7" s="510"/>
      <c r="N7" s="19" t="s">
        <v>316</v>
      </c>
      <c r="O7" s="32"/>
      <c r="P7" s="19" t="s">
        <v>317</v>
      </c>
    </row>
    <row r="8" spans="2:16" s="22" customFormat="1" ht="47.25" customHeight="1">
      <c r="B8" s="546" t="str">
        <f>'入力'!B10</f>
        <v>教諭</v>
      </c>
      <c r="C8" s="547"/>
      <c r="D8" s="547" t="str">
        <f>'入力'!B11</f>
        <v>宮城太郎</v>
      </c>
      <c r="E8" s="547"/>
      <c r="F8" s="547"/>
      <c r="G8" s="547"/>
      <c r="H8" s="548"/>
      <c r="I8" s="545"/>
      <c r="J8" s="545"/>
      <c r="K8" s="545"/>
      <c r="L8" s="545"/>
      <c r="M8" s="545"/>
      <c r="N8" s="33"/>
      <c r="O8" s="33"/>
      <c r="P8" s="33"/>
    </row>
    <row r="9" spans="2:16" s="22" customFormat="1" ht="30.75" customHeight="1">
      <c r="B9" s="543"/>
      <c r="C9" s="543"/>
      <c r="D9" s="543"/>
      <c r="E9" s="543"/>
      <c r="F9" s="543"/>
      <c r="G9" s="543"/>
      <c r="H9" s="543"/>
      <c r="I9" s="543"/>
      <c r="J9" s="543"/>
      <c r="K9" s="543"/>
      <c r="L9" s="543"/>
      <c r="M9" s="543"/>
      <c r="N9" s="543"/>
      <c r="O9" s="543"/>
      <c r="P9" s="543"/>
    </row>
    <row r="10" spans="2:16" s="23" customFormat="1" ht="30.75" customHeight="1">
      <c r="B10" s="550" t="str">
        <f>'入力'!B17</f>
        <v>平成25年度　情報教育担当者研修会</v>
      </c>
      <c r="C10" s="550"/>
      <c r="D10" s="550"/>
      <c r="E10" s="550"/>
      <c r="F10" s="550"/>
      <c r="G10" s="550"/>
      <c r="H10" s="550"/>
      <c r="I10" s="550"/>
      <c r="J10" s="550"/>
      <c r="K10" s="550"/>
      <c r="L10" s="550"/>
      <c r="M10" s="550"/>
      <c r="N10" s="550"/>
      <c r="O10" s="550"/>
      <c r="P10" s="550"/>
    </row>
    <row r="11" spans="2:16" s="22" customFormat="1" ht="30.75" customHeight="1">
      <c r="B11" s="540"/>
      <c r="C11" s="541"/>
      <c r="D11" s="541"/>
      <c r="E11" s="541"/>
      <c r="F11" s="541"/>
      <c r="G11" s="541"/>
      <c r="H11" s="541"/>
      <c r="I11" s="541"/>
      <c r="J11" s="541"/>
      <c r="K11" s="541"/>
      <c r="L11" s="541"/>
      <c r="M11" s="541"/>
      <c r="N11" s="541"/>
      <c r="O11" s="541"/>
      <c r="P11" s="542"/>
    </row>
    <row r="12" spans="2:16" s="22" customFormat="1" ht="30.75" customHeight="1">
      <c r="B12" s="540"/>
      <c r="C12" s="541"/>
      <c r="D12" s="541"/>
      <c r="E12" s="541"/>
      <c r="F12" s="541"/>
      <c r="G12" s="541"/>
      <c r="H12" s="541"/>
      <c r="I12" s="541"/>
      <c r="J12" s="541"/>
      <c r="K12" s="541"/>
      <c r="L12" s="541"/>
      <c r="M12" s="541"/>
      <c r="N12" s="541"/>
      <c r="O12" s="541"/>
      <c r="P12" s="542"/>
    </row>
    <row r="13" spans="2:16" s="22" customFormat="1" ht="30.75" customHeight="1">
      <c r="B13" s="536"/>
      <c r="C13" s="536"/>
      <c r="D13" s="536"/>
      <c r="E13" s="536"/>
      <c r="F13" s="536"/>
      <c r="G13" s="536"/>
      <c r="H13" s="536"/>
      <c r="I13" s="536"/>
      <c r="J13" s="536"/>
      <c r="K13" s="536"/>
      <c r="L13" s="536"/>
      <c r="M13" s="536"/>
      <c r="N13" s="536"/>
      <c r="O13" s="536"/>
      <c r="P13" s="536"/>
    </row>
    <row r="14" spans="2:16" s="22" customFormat="1" ht="30.75" customHeight="1">
      <c r="B14" s="536"/>
      <c r="C14" s="536"/>
      <c r="D14" s="536"/>
      <c r="E14" s="536"/>
      <c r="F14" s="536"/>
      <c r="G14" s="536"/>
      <c r="H14" s="536"/>
      <c r="I14" s="536"/>
      <c r="J14" s="536"/>
      <c r="K14" s="536"/>
      <c r="L14" s="536"/>
      <c r="M14" s="536"/>
      <c r="N14" s="536"/>
      <c r="O14" s="536"/>
      <c r="P14" s="536"/>
    </row>
    <row r="15" spans="2:16" s="22" customFormat="1" ht="30.75" customHeight="1">
      <c r="B15" s="536" t="s">
        <v>138</v>
      </c>
      <c r="C15" s="536"/>
      <c r="D15" s="536"/>
      <c r="E15" s="536"/>
      <c r="F15" s="536"/>
      <c r="G15" s="536"/>
      <c r="H15" s="536"/>
      <c r="I15" s="536"/>
      <c r="J15" s="536"/>
      <c r="K15" s="536"/>
      <c r="L15" s="536"/>
      <c r="M15" s="536"/>
      <c r="N15" s="536"/>
      <c r="O15" s="536"/>
      <c r="P15" s="536"/>
    </row>
    <row r="16" spans="2:16" s="22" customFormat="1" ht="30.75" customHeight="1">
      <c r="B16" s="536"/>
      <c r="C16" s="536"/>
      <c r="D16" s="536"/>
      <c r="E16" s="536"/>
      <c r="F16" s="536"/>
      <c r="G16" s="536"/>
      <c r="H16" s="536"/>
      <c r="I16" s="536"/>
      <c r="J16" s="536"/>
      <c r="K16" s="536"/>
      <c r="L16" s="536"/>
      <c r="M16" s="536"/>
      <c r="N16" s="536"/>
      <c r="O16" s="536"/>
      <c r="P16" s="536"/>
    </row>
    <row r="17" spans="2:16" s="22" customFormat="1" ht="30.75" customHeight="1">
      <c r="B17" s="536"/>
      <c r="C17" s="536"/>
      <c r="D17" s="536"/>
      <c r="E17" s="536"/>
      <c r="F17" s="536"/>
      <c r="G17" s="536"/>
      <c r="H17" s="536"/>
      <c r="I17" s="536"/>
      <c r="J17" s="536"/>
      <c r="K17" s="536"/>
      <c r="L17" s="536"/>
      <c r="M17" s="536"/>
      <c r="N17" s="536"/>
      <c r="O17" s="536"/>
      <c r="P17" s="536"/>
    </row>
    <row r="18" spans="2:16" s="22" customFormat="1" ht="30.75" customHeight="1">
      <c r="B18" s="536" t="s">
        <v>433</v>
      </c>
      <c r="C18" s="536"/>
      <c r="D18" s="536"/>
      <c r="E18" s="536"/>
      <c r="F18" s="536"/>
      <c r="G18" s="536"/>
      <c r="H18" s="536"/>
      <c r="I18" s="536"/>
      <c r="J18" s="536"/>
      <c r="K18" s="536"/>
      <c r="L18" s="536"/>
      <c r="M18" s="536"/>
      <c r="N18" s="536"/>
      <c r="O18" s="536"/>
      <c r="P18" s="536"/>
    </row>
    <row r="19" spans="2:16" s="22" customFormat="1" ht="30.75" customHeight="1">
      <c r="B19" s="536" t="s">
        <v>434</v>
      </c>
      <c r="C19" s="536"/>
      <c r="D19" s="536"/>
      <c r="E19" s="536"/>
      <c r="F19" s="536"/>
      <c r="G19" s="536"/>
      <c r="H19" s="536"/>
      <c r="I19" s="536"/>
      <c r="J19" s="536"/>
      <c r="K19" s="536"/>
      <c r="L19" s="536"/>
      <c r="M19" s="536"/>
      <c r="N19" s="536"/>
      <c r="O19" s="536"/>
      <c r="P19" s="536"/>
    </row>
    <row r="20" spans="2:16" s="22" customFormat="1" ht="30.75" customHeight="1">
      <c r="B20" s="536"/>
      <c r="C20" s="536"/>
      <c r="D20" s="536"/>
      <c r="E20" s="536"/>
      <c r="F20" s="536"/>
      <c r="G20" s="536"/>
      <c r="H20" s="536"/>
      <c r="I20" s="536"/>
      <c r="J20" s="536"/>
      <c r="K20" s="536"/>
      <c r="L20" s="536"/>
      <c r="M20" s="536"/>
      <c r="N20" s="536"/>
      <c r="O20" s="536"/>
      <c r="P20" s="536"/>
    </row>
    <row r="21" spans="1:16" s="22" customFormat="1" ht="30.75" customHeight="1">
      <c r="A21" s="389" t="s">
        <v>139</v>
      </c>
      <c r="B21" s="536"/>
      <c r="C21" s="536"/>
      <c r="D21" s="536"/>
      <c r="E21" s="536"/>
      <c r="F21" s="536"/>
      <c r="G21" s="536"/>
      <c r="H21" s="536"/>
      <c r="I21" s="536"/>
      <c r="J21" s="536"/>
      <c r="K21" s="536"/>
      <c r="L21" s="536"/>
      <c r="M21" s="536"/>
      <c r="N21" s="536"/>
      <c r="O21" s="536"/>
      <c r="P21" s="536"/>
    </row>
    <row r="22" spans="2:16" s="22" customFormat="1" ht="30.75" customHeight="1">
      <c r="B22" s="536"/>
      <c r="C22" s="536"/>
      <c r="D22" s="536"/>
      <c r="E22" s="536"/>
      <c r="F22" s="536"/>
      <c r="G22" s="536"/>
      <c r="H22" s="536"/>
      <c r="I22" s="536"/>
      <c r="J22" s="536"/>
      <c r="K22" s="536"/>
      <c r="L22" s="536"/>
      <c r="M22" s="536"/>
      <c r="N22" s="536"/>
      <c r="O22" s="536"/>
      <c r="P22" s="536"/>
    </row>
    <row r="23" spans="2:16" s="22" customFormat="1" ht="30.75" customHeight="1">
      <c r="B23" s="540"/>
      <c r="C23" s="541"/>
      <c r="D23" s="541"/>
      <c r="E23" s="541"/>
      <c r="F23" s="541"/>
      <c r="G23" s="541"/>
      <c r="H23" s="541"/>
      <c r="I23" s="541"/>
      <c r="J23" s="541"/>
      <c r="K23" s="541"/>
      <c r="L23" s="541"/>
      <c r="M23" s="541"/>
      <c r="N23" s="541"/>
      <c r="O23" s="541"/>
      <c r="P23" s="542"/>
    </row>
    <row r="24" spans="2:16" s="22" customFormat="1" ht="30.75" customHeight="1">
      <c r="B24" s="537"/>
      <c r="C24" s="538"/>
      <c r="D24" s="538"/>
      <c r="E24" s="538"/>
      <c r="F24" s="538"/>
      <c r="G24" s="538"/>
      <c r="H24" s="538"/>
      <c r="I24" s="538"/>
      <c r="J24" s="538"/>
      <c r="K24" s="538"/>
      <c r="L24" s="538"/>
      <c r="M24" s="538"/>
      <c r="N24" s="538"/>
      <c r="O24" s="538"/>
      <c r="P24" s="539"/>
    </row>
    <row r="25" spans="2:16" s="22" customFormat="1" ht="30.75" customHeight="1">
      <c r="B25" s="536"/>
      <c r="C25" s="536"/>
      <c r="D25" s="536"/>
      <c r="E25" s="536"/>
      <c r="F25" s="536"/>
      <c r="G25" s="536"/>
      <c r="H25" s="536"/>
      <c r="I25" s="536"/>
      <c r="J25" s="536"/>
      <c r="K25" s="536"/>
      <c r="L25" s="536"/>
      <c r="M25" s="536"/>
      <c r="N25" s="536"/>
      <c r="O25" s="536"/>
      <c r="P25" s="536"/>
    </row>
    <row r="26" spans="2:16" s="22" customFormat="1" ht="30.75" customHeight="1">
      <c r="B26" s="536"/>
      <c r="C26" s="536"/>
      <c r="D26" s="536"/>
      <c r="E26" s="536"/>
      <c r="F26" s="536"/>
      <c r="G26" s="536"/>
      <c r="H26" s="536"/>
      <c r="I26" s="536"/>
      <c r="J26" s="536"/>
      <c r="K26" s="536"/>
      <c r="L26" s="536"/>
      <c r="M26" s="536"/>
      <c r="N26" s="536"/>
      <c r="O26" s="536"/>
      <c r="P26" s="536"/>
    </row>
    <row r="27" spans="2:16" s="22" customFormat="1" ht="30.75" customHeight="1">
      <c r="B27" s="536"/>
      <c r="C27" s="536"/>
      <c r="D27" s="536"/>
      <c r="E27" s="536"/>
      <c r="F27" s="536"/>
      <c r="G27" s="536"/>
      <c r="H27" s="536"/>
      <c r="I27" s="536"/>
      <c r="J27" s="536"/>
      <c r="K27" s="536"/>
      <c r="L27" s="536"/>
      <c r="M27" s="536"/>
      <c r="N27" s="536"/>
      <c r="O27" s="536"/>
      <c r="P27" s="536"/>
    </row>
    <row r="28" spans="2:16" s="22" customFormat="1" ht="30.75" customHeight="1">
      <c r="B28" s="536"/>
      <c r="C28" s="536"/>
      <c r="D28" s="536"/>
      <c r="E28" s="536"/>
      <c r="F28" s="536"/>
      <c r="G28" s="536"/>
      <c r="H28" s="536"/>
      <c r="I28" s="536"/>
      <c r="J28" s="536"/>
      <c r="K28" s="536"/>
      <c r="L28" s="536"/>
      <c r="M28" s="536"/>
      <c r="N28" s="536"/>
      <c r="O28" s="536"/>
      <c r="P28" s="536"/>
    </row>
  </sheetData>
  <sheetProtection/>
  <mergeCells count="43">
    <mergeCell ref="B16:P16"/>
    <mergeCell ref="I8:J8"/>
    <mergeCell ref="B27:P27"/>
    <mergeCell ref="B10:P10"/>
    <mergeCell ref="B11:P11"/>
    <mergeCell ref="B15:P15"/>
    <mergeCell ref="B12:P12"/>
    <mergeCell ref="P4:P6"/>
    <mergeCell ref="B25:P25"/>
    <mergeCell ref="B17:P17"/>
    <mergeCell ref="B18:P18"/>
    <mergeCell ref="B19:P19"/>
    <mergeCell ref="K8:M8"/>
    <mergeCell ref="B8:C8"/>
    <mergeCell ref="D8:H8"/>
    <mergeCell ref="B7:H7"/>
    <mergeCell ref="I7:J7"/>
    <mergeCell ref="B28:P28"/>
    <mergeCell ref="B21:P21"/>
    <mergeCell ref="B22:P22"/>
    <mergeCell ref="B24:P24"/>
    <mergeCell ref="B23:P23"/>
    <mergeCell ref="B9:P9"/>
    <mergeCell ref="B26:P26"/>
    <mergeCell ref="B20:P20"/>
    <mergeCell ref="B13:P13"/>
    <mergeCell ref="B14:P14"/>
    <mergeCell ref="K7:M7"/>
    <mergeCell ref="C6:H6"/>
    <mergeCell ref="I5:I6"/>
    <mergeCell ref="M3:O6"/>
    <mergeCell ref="J5:K6"/>
    <mergeCell ref="L5:L6"/>
    <mergeCell ref="C5:H5"/>
    <mergeCell ref="J4:K4"/>
    <mergeCell ref="R1:U1"/>
    <mergeCell ref="I2:K2"/>
    <mergeCell ref="G1:H1"/>
    <mergeCell ref="C3:H3"/>
    <mergeCell ref="I1:K1"/>
    <mergeCell ref="I3:L3"/>
    <mergeCell ref="L1:P2"/>
    <mergeCell ref="C2:H2"/>
  </mergeCells>
  <dataValidations count="3">
    <dataValidation allowBlank="1" showInputMessage="1" showErrorMessage="1" imeMode="on" sqref="L1 B8 D8"/>
    <dataValidation allowBlank="1" showInputMessage="1" showErrorMessage="1" imeMode="off" sqref="C6 C2 E1 C4 E4 G4"/>
    <dataValidation errorStyle="information" type="textLength" operator="lessThanOrEqual" allowBlank="1" showInputMessage="1" showErrorMessage="1" errorTitle="入力文字数の制限" error="３０字までの入力です。&#10;制限オーバー！&#10;" imeMode="on" sqref="B9:P9 B11:P12">
      <formula1>30</formula1>
    </dataValidation>
  </dataValidations>
  <hyperlinks>
    <hyperlink ref="R1:U1" location="はじめに!A1" display="「はじめに」シートに戻る"/>
  </hyperlinks>
  <printOptions/>
  <pageMargins left="0.7874015748031497" right="0.7086614173228347" top="0.7480314960629921" bottom="0.5118110236220472"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47"/>
  <sheetViews>
    <sheetView showZeros="0" showOutlineSymbols="0" zoomScale="85" zoomScaleNormal="85" zoomScalePageLayoutView="0" workbookViewId="0" topLeftCell="A1">
      <pane xSplit="10" topLeftCell="K1" activePane="topRight" state="frozen"/>
      <selection pane="topLeft" activeCell="A2" sqref="A2"/>
      <selection pane="topRight" activeCell="A14" sqref="A14:J14"/>
    </sheetView>
  </sheetViews>
  <sheetFormatPr defaultColWidth="9.00390625" defaultRowHeight="31.5" customHeight="1"/>
  <cols>
    <col min="1" max="1" width="10.50390625" style="44" customWidth="1"/>
    <col min="2" max="2" width="9.125" style="44" customWidth="1"/>
    <col min="3" max="5" width="8.625" style="44" customWidth="1"/>
    <col min="6" max="6" width="10.25390625" style="44" customWidth="1"/>
    <col min="7" max="8" width="9.125" style="44" customWidth="1"/>
    <col min="9" max="9" width="10.375" style="44" customWidth="1"/>
    <col min="10" max="10" width="11.00390625" style="44" customWidth="1"/>
    <col min="11" max="11" width="3.75390625" style="147" bestFit="1" customWidth="1"/>
    <col min="12" max="16384" width="9.00390625" style="44" customWidth="1"/>
  </cols>
  <sheetData>
    <row r="1" spans="1:15" ht="28.5" customHeight="1">
      <c r="A1" s="554" t="s">
        <v>171</v>
      </c>
      <c r="B1" s="554"/>
      <c r="C1" s="554"/>
      <c r="D1" s="554"/>
      <c r="E1" s="554"/>
      <c r="F1" s="554"/>
      <c r="G1" s="554"/>
      <c r="H1" s="554"/>
      <c r="I1" s="554"/>
      <c r="J1" s="554"/>
      <c r="K1" s="140"/>
      <c r="L1" s="497" t="s">
        <v>729</v>
      </c>
      <c r="M1" s="497"/>
      <c r="N1" s="497"/>
      <c r="O1" s="497"/>
    </row>
    <row r="2" spans="1:12" ht="16.5" customHeight="1">
      <c r="A2" s="566">
        <f>'入力'!B14</f>
        <v>41598</v>
      </c>
      <c r="B2" s="566"/>
      <c r="C2" s="566"/>
      <c r="D2" s="566"/>
      <c r="E2" s="566"/>
      <c r="F2" s="566"/>
      <c r="G2" s="566"/>
      <c r="H2" s="566"/>
      <c r="I2" s="566"/>
      <c r="J2" s="566"/>
      <c r="K2" s="146" t="s">
        <v>638</v>
      </c>
      <c r="L2" s="44" t="s">
        <v>680</v>
      </c>
    </row>
    <row r="3" spans="1:10" ht="18" customHeight="1">
      <c r="A3" s="578" t="s">
        <v>172</v>
      </c>
      <c r="B3" s="578"/>
      <c r="C3" s="578"/>
      <c r="D3" s="578"/>
      <c r="E3" s="578"/>
      <c r="F3" s="578"/>
      <c r="G3" s="578"/>
      <c r="H3" s="578"/>
      <c r="I3" s="578"/>
      <c r="J3" s="47"/>
    </row>
    <row r="4" spans="1:11" ht="17.25" customHeight="1">
      <c r="A4" s="48" t="s">
        <v>173</v>
      </c>
      <c r="B4" s="555" t="s">
        <v>174</v>
      </c>
      <c r="C4" s="557"/>
      <c r="D4" s="556"/>
      <c r="E4" s="39" t="s">
        <v>175</v>
      </c>
      <c r="F4" s="47"/>
      <c r="G4" s="47"/>
      <c r="H4" s="47"/>
      <c r="I4" s="47"/>
      <c r="J4" s="47"/>
      <c r="K4" s="155" t="s">
        <v>684</v>
      </c>
    </row>
    <row r="5" spans="1:16" ht="17.25" customHeight="1">
      <c r="A5" s="49" t="s">
        <v>177</v>
      </c>
      <c r="B5" s="50" t="s">
        <v>178</v>
      </c>
      <c r="C5" s="50" t="s">
        <v>102</v>
      </c>
      <c r="D5" s="50" t="s">
        <v>101</v>
      </c>
      <c r="E5" s="50" t="s">
        <v>176</v>
      </c>
      <c r="F5" s="47"/>
      <c r="G5" s="47"/>
      <c r="H5" s="47"/>
      <c r="I5" s="47"/>
      <c r="J5" s="47"/>
      <c r="L5" s="621" t="s">
        <v>685</v>
      </c>
      <c r="M5" s="621"/>
      <c r="N5" s="621"/>
      <c r="O5" s="621"/>
      <c r="P5" s="621"/>
    </row>
    <row r="6" spans="1:16" ht="52.5" customHeight="1">
      <c r="A6" s="51"/>
      <c r="B6" s="52"/>
      <c r="C6" s="52"/>
      <c r="D6" s="52"/>
      <c r="E6" s="52"/>
      <c r="F6" s="47"/>
      <c r="G6" s="47"/>
      <c r="H6" s="47"/>
      <c r="I6" s="47"/>
      <c r="J6" s="47"/>
      <c r="L6" s="621"/>
      <c r="M6" s="621"/>
      <c r="N6" s="621"/>
      <c r="O6" s="621"/>
      <c r="P6" s="621"/>
    </row>
    <row r="7" spans="1:16" ht="28.5" customHeight="1">
      <c r="A7" s="581" t="s">
        <v>179</v>
      </c>
      <c r="B7" s="581"/>
      <c r="C7" s="581"/>
      <c r="D7" s="581"/>
      <c r="E7" s="581"/>
      <c r="F7" s="581"/>
      <c r="G7" s="581"/>
      <c r="H7" s="581"/>
      <c r="I7" s="581"/>
      <c r="J7" s="581"/>
      <c r="K7" s="140"/>
      <c r="L7" s="622" t="s">
        <v>686</v>
      </c>
      <c r="M7" s="622"/>
      <c r="N7" s="622"/>
      <c r="O7" s="622"/>
      <c r="P7" s="622"/>
    </row>
    <row r="8" spans="1:12" ht="18" customHeight="1">
      <c r="A8" s="566">
        <f>'入力'!B15</f>
        <v>41586</v>
      </c>
      <c r="B8" s="566"/>
      <c r="C8" s="566"/>
      <c r="D8" s="566"/>
      <c r="E8" s="566"/>
      <c r="F8" s="566"/>
      <c r="G8" s="566"/>
      <c r="H8" s="566"/>
      <c r="I8" s="566"/>
      <c r="J8" s="566"/>
      <c r="K8" s="146" t="s">
        <v>638</v>
      </c>
      <c r="L8" s="44" t="s">
        <v>681</v>
      </c>
    </row>
    <row r="9" spans="1:12" ht="18" customHeight="1">
      <c r="A9" s="580" t="str">
        <f>'入力'!B2&amp;"長"</f>
        <v>仙台市立××小学校長</v>
      </c>
      <c r="B9" s="580"/>
      <c r="C9" s="580"/>
      <c r="D9" s="580" t="str">
        <f>'入力'!B5&amp;"　　様"</f>
        <v>△△　△△　　様</v>
      </c>
      <c r="E9" s="580"/>
      <c r="F9" s="580"/>
      <c r="G9" s="53"/>
      <c r="H9" s="553">
        <f>'入力'!B55</f>
        <v>0</v>
      </c>
      <c r="I9" s="553"/>
      <c r="J9" s="53"/>
      <c r="K9" s="148" t="s">
        <v>638</v>
      </c>
      <c r="L9" s="44" t="s">
        <v>677</v>
      </c>
    </row>
    <row r="10" spans="1:11" ht="18" customHeight="1">
      <c r="A10" s="580"/>
      <c r="B10" s="580"/>
      <c r="C10" s="580"/>
      <c r="D10" s="580"/>
      <c r="E10" s="580"/>
      <c r="F10" s="580"/>
      <c r="G10" s="53"/>
      <c r="H10" s="553">
        <f>'入力'!B54</f>
        <v>0</v>
      </c>
      <c r="I10" s="553"/>
      <c r="J10" s="53"/>
      <c r="K10" s="148"/>
    </row>
    <row r="11" spans="1:11" ht="18" customHeight="1">
      <c r="A11" s="580"/>
      <c r="B11" s="580"/>
      <c r="C11" s="580"/>
      <c r="D11" s="580"/>
      <c r="E11" s="580"/>
      <c r="F11" s="580"/>
      <c r="G11" s="53"/>
      <c r="H11" s="553">
        <f>'入力'!B53</f>
        <v>0</v>
      </c>
      <c r="I11" s="553"/>
      <c r="J11" s="288"/>
      <c r="K11" s="148"/>
    </row>
    <row r="12" spans="1:12" ht="18" customHeight="1">
      <c r="A12" s="580"/>
      <c r="B12" s="580"/>
      <c r="C12" s="580"/>
      <c r="D12" s="580"/>
      <c r="E12" s="580"/>
      <c r="F12" s="580"/>
      <c r="G12" s="53"/>
      <c r="H12" s="553">
        <f>'入力'!B52</f>
        <v>0</v>
      </c>
      <c r="I12" s="553"/>
      <c r="J12" s="288"/>
      <c r="K12" s="148" t="s">
        <v>638</v>
      </c>
      <c r="L12" s="44" t="s">
        <v>772</v>
      </c>
    </row>
    <row r="13" spans="1:12" ht="18" customHeight="1" thickBot="1">
      <c r="A13" s="54"/>
      <c r="B13" s="47"/>
      <c r="C13" s="47"/>
      <c r="D13" s="55" t="s">
        <v>294</v>
      </c>
      <c r="E13" s="56" t="str">
        <f>'入力'!B10</f>
        <v>教諭</v>
      </c>
      <c r="F13" s="47"/>
      <c r="G13" s="55" t="s">
        <v>295</v>
      </c>
      <c r="H13" s="579" t="str">
        <f>'入力'!B11</f>
        <v>宮城太郎</v>
      </c>
      <c r="I13" s="579"/>
      <c r="J13" s="55" t="s">
        <v>214</v>
      </c>
      <c r="K13" s="141" t="s">
        <v>638</v>
      </c>
      <c r="L13" s="44" t="s">
        <v>678</v>
      </c>
    </row>
    <row r="14" spans="1:11" ht="18" customHeight="1">
      <c r="A14" s="564" t="s">
        <v>180</v>
      </c>
      <c r="B14" s="564"/>
      <c r="C14" s="564"/>
      <c r="D14" s="564"/>
      <c r="E14" s="564"/>
      <c r="F14" s="564"/>
      <c r="G14" s="564"/>
      <c r="H14" s="564"/>
      <c r="I14" s="564"/>
      <c r="J14" s="564"/>
      <c r="K14" s="149"/>
    </row>
    <row r="15" spans="1:11" ht="18" customHeight="1">
      <c r="A15" s="565" t="s">
        <v>181</v>
      </c>
      <c r="B15" s="565"/>
      <c r="C15" s="565"/>
      <c r="D15" s="565"/>
      <c r="E15" s="565"/>
      <c r="F15" s="565"/>
      <c r="G15" s="565"/>
      <c r="H15" s="565"/>
      <c r="I15" s="565"/>
      <c r="J15" s="565"/>
      <c r="K15" s="142"/>
    </row>
    <row r="16" spans="1:12" ht="31.5" customHeight="1">
      <c r="A16" s="57" t="s">
        <v>488</v>
      </c>
      <c r="B16" s="561" t="str">
        <f>'入力'!B17</f>
        <v>平成25年度　情報教育担当者研修会</v>
      </c>
      <c r="C16" s="562"/>
      <c r="D16" s="562"/>
      <c r="E16" s="562"/>
      <c r="F16" s="562"/>
      <c r="G16" s="562"/>
      <c r="H16" s="562"/>
      <c r="I16" s="562"/>
      <c r="J16" s="563"/>
      <c r="K16" s="153" t="s">
        <v>638</v>
      </c>
      <c r="L16" s="44" t="s">
        <v>679</v>
      </c>
    </row>
    <row r="17" spans="1:20" ht="16.5" customHeight="1">
      <c r="A17" s="558" t="s">
        <v>182</v>
      </c>
      <c r="B17" s="59" t="s">
        <v>183</v>
      </c>
      <c r="C17" s="575" t="str">
        <f>'入力'!B19</f>
        <v>仙台市教育センター</v>
      </c>
      <c r="D17" s="576"/>
      <c r="E17" s="576"/>
      <c r="F17" s="576"/>
      <c r="G17" s="577"/>
      <c r="H17" s="569" t="str">
        <f>'入力'!B21</f>
        <v>仙台市　宮城野区</v>
      </c>
      <c r="I17" s="570"/>
      <c r="J17" s="571"/>
      <c r="K17" s="141" t="s">
        <v>638</v>
      </c>
      <c r="L17" s="154" t="s">
        <v>682</v>
      </c>
      <c r="M17" s="45"/>
      <c r="N17" s="45"/>
      <c r="O17" s="45"/>
      <c r="P17" s="45"/>
      <c r="Q17" s="45"/>
      <c r="R17" s="45"/>
      <c r="S17" s="45"/>
      <c r="T17" s="45"/>
    </row>
    <row r="18" spans="1:20" ht="16.5" customHeight="1">
      <c r="A18" s="560"/>
      <c r="B18" s="49" t="s">
        <v>184</v>
      </c>
      <c r="C18" s="572">
        <f>'入力'!B22</f>
        <v>0</v>
      </c>
      <c r="D18" s="573"/>
      <c r="E18" s="573"/>
      <c r="F18" s="573"/>
      <c r="G18" s="574"/>
      <c r="H18" s="61" t="s">
        <v>228</v>
      </c>
      <c r="I18" s="567">
        <f>'入力'!B23</f>
        <v>0</v>
      </c>
      <c r="J18" s="568"/>
      <c r="K18" s="143" t="s">
        <v>638</v>
      </c>
      <c r="L18" s="45" t="s">
        <v>683</v>
      </c>
      <c r="M18" s="45"/>
      <c r="N18" s="45"/>
      <c r="O18" s="45"/>
      <c r="P18" s="45"/>
      <c r="Q18" s="45"/>
      <c r="R18" s="45"/>
      <c r="S18" s="45"/>
      <c r="T18" s="45"/>
    </row>
    <row r="19" spans="1:20" ht="18" customHeight="1">
      <c r="A19" s="558" t="s">
        <v>185</v>
      </c>
      <c r="B19" s="62" t="s">
        <v>215</v>
      </c>
      <c r="C19" s="627">
        <f>'入力'!B24</f>
        <v>41634</v>
      </c>
      <c r="D19" s="627"/>
      <c r="E19" s="627"/>
      <c r="F19" s="63">
        <f>'入力'!C24</f>
        <v>41634</v>
      </c>
      <c r="G19" s="608">
        <f>'入力'!B25</f>
        <v>0.5833333333333334</v>
      </c>
      <c r="H19" s="608"/>
      <c r="I19" s="64"/>
      <c r="J19" s="65"/>
      <c r="K19" s="141" t="s">
        <v>638</v>
      </c>
      <c r="L19" s="156" t="s">
        <v>687</v>
      </c>
      <c r="M19" s="156"/>
      <c r="N19" s="156"/>
      <c r="O19" s="156"/>
      <c r="P19" s="156"/>
      <c r="Q19" s="46"/>
      <c r="R19" s="46"/>
      <c r="S19" s="46"/>
      <c r="T19" s="46"/>
    </row>
    <row r="20" spans="1:12" ht="13.5" customHeight="1">
      <c r="A20" s="559"/>
      <c r="B20" s="66"/>
      <c r="C20" s="7"/>
      <c r="D20" s="7"/>
      <c r="E20" s="7"/>
      <c r="F20" s="7"/>
      <c r="G20" s="67"/>
      <c r="H20" s="67"/>
      <c r="I20" s="7"/>
      <c r="J20" s="68"/>
      <c r="K20" s="144"/>
      <c r="L20" s="158" t="s">
        <v>688</v>
      </c>
    </row>
    <row r="21" spans="1:11" ht="18" customHeight="1">
      <c r="A21" s="560"/>
      <c r="B21" s="62" t="s">
        <v>216</v>
      </c>
      <c r="C21" s="628">
        <f>'入力'!B26</f>
        <v>41634</v>
      </c>
      <c r="D21" s="628"/>
      <c r="E21" s="628"/>
      <c r="F21" s="69">
        <f>'入力'!C26</f>
        <v>41634</v>
      </c>
      <c r="G21" s="629">
        <f>'入力'!B27</f>
        <v>0.6979166666666666</v>
      </c>
      <c r="H21" s="629"/>
      <c r="I21" s="70" t="str">
        <f>"（　"&amp;'入力'!B28&amp;"泊"</f>
        <v>（　0泊</v>
      </c>
      <c r="J21" s="71" t="str">
        <f>'入力'!B28+1&amp;"日）"</f>
        <v>1日）</v>
      </c>
      <c r="K21" s="141"/>
    </row>
    <row r="22" spans="1:12" ht="16.5" customHeight="1">
      <c r="A22" s="452" t="s">
        <v>186</v>
      </c>
      <c r="B22" s="72" t="str">
        <f>IF('入力'!B29=2,"レ","")</f>
        <v>レ</v>
      </c>
      <c r="C22" s="73" t="s">
        <v>217</v>
      </c>
      <c r="D22" s="74">
        <f>IF('入力'!B29=1,"レ","")</f>
      </c>
      <c r="E22" s="75" t="s">
        <v>218</v>
      </c>
      <c r="F22" s="453" t="s">
        <v>219</v>
      </c>
      <c r="G22" s="38">
        <f>IF('入力'!B30=2,"レ","")</f>
      </c>
      <c r="H22" s="40" t="s">
        <v>217</v>
      </c>
      <c r="I22" s="38" t="str">
        <f>IF('入力'!B30=1,"レ","")</f>
        <v>レ</v>
      </c>
      <c r="J22" s="76" t="s">
        <v>218</v>
      </c>
      <c r="K22" s="144" t="s">
        <v>638</v>
      </c>
      <c r="L22" s="44" t="s">
        <v>689</v>
      </c>
    </row>
    <row r="23" spans="1:12" ht="16.5" customHeight="1">
      <c r="A23" s="62" t="s">
        <v>187</v>
      </c>
      <c r="B23" s="58">
        <f>IF('入力'!B31=1,"レ","")</f>
      </c>
      <c r="C23" s="585" t="s">
        <v>220</v>
      </c>
      <c r="D23" s="585"/>
      <c r="E23" s="38" t="str">
        <f>IF('入力'!B31=2,"レ","")</f>
        <v>レ</v>
      </c>
      <c r="F23" s="630" t="s">
        <v>229</v>
      </c>
      <c r="G23" s="630"/>
      <c r="H23" s="630"/>
      <c r="I23" s="630"/>
      <c r="J23" s="631"/>
      <c r="K23" s="144" t="s">
        <v>638</v>
      </c>
      <c r="L23" s="44" t="s">
        <v>690</v>
      </c>
    </row>
    <row r="24" spans="1:16" ht="16.5" customHeight="1">
      <c r="A24" s="60" t="s">
        <v>188</v>
      </c>
      <c r="B24" s="60">
        <f>IF('入力'!B31=3,"レ","")</f>
      </c>
      <c r="C24" s="73"/>
      <c r="D24" s="77" t="str">
        <f>IF('入力'!B33=1,"○　　",IF('入力'!B33=2,"　　○",IF('入力'!B33=3,"○　○",IF('入力'!B33="","",""))))</f>
        <v>○　　</v>
      </c>
      <c r="E24" s="73"/>
      <c r="F24" s="78" t="str">
        <f>" "&amp;'入力'!B34</f>
        <v> </v>
      </c>
      <c r="G24" s="79">
        <f>IF('入力'!B31=4,"レ","")</f>
      </c>
      <c r="H24" s="73" t="s">
        <v>221</v>
      </c>
      <c r="I24" s="80">
        <f>IF('入力'!B31=5,"レ","")</f>
      </c>
      <c r="J24" s="52" t="s">
        <v>222</v>
      </c>
      <c r="K24" s="144"/>
      <c r="L24" s="623" t="s">
        <v>691</v>
      </c>
      <c r="M24" s="623"/>
      <c r="N24" s="623"/>
      <c r="O24" s="623"/>
      <c r="P24" s="623"/>
    </row>
    <row r="25" spans="1:16" ht="16.5" customHeight="1">
      <c r="A25" s="583" t="s">
        <v>189</v>
      </c>
      <c r="B25" s="624" t="s">
        <v>193</v>
      </c>
      <c r="C25" s="625"/>
      <c r="D25" s="625"/>
      <c r="E25" s="625"/>
      <c r="F25" s="625"/>
      <c r="G25" s="625"/>
      <c r="H25" s="625"/>
      <c r="I25" s="625"/>
      <c r="J25" s="626"/>
      <c r="K25" s="144"/>
      <c r="L25" s="623"/>
      <c r="M25" s="623"/>
      <c r="N25" s="623"/>
      <c r="O25" s="623"/>
      <c r="P25" s="623"/>
    </row>
    <row r="26" spans="1:11" ht="16.5" customHeight="1">
      <c r="A26" s="584"/>
      <c r="B26" s="41"/>
      <c r="C26" s="42"/>
      <c r="D26" s="17" t="s">
        <v>223</v>
      </c>
      <c r="E26" s="319">
        <f>'入力'!G18</f>
        <v>3</v>
      </c>
      <c r="F26" s="81" t="s">
        <v>230</v>
      </c>
      <c r="G26" s="82"/>
      <c r="H26" s="82"/>
      <c r="I26" s="319">
        <f>'入力'!G19</f>
        <v>9.4</v>
      </c>
      <c r="J26" s="83" t="s">
        <v>231</v>
      </c>
      <c r="K26" s="144"/>
    </row>
    <row r="27" spans="1:12" ht="16.5" customHeight="1">
      <c r="A27" s="588" t="s">
        <v>190</v>
      </c>
      <c r="B27" s="41"/>
      <c r="C27" s="84">
        <f>IF('入力'!$G25=1,"地下鉄",IF('入力'!$G25=2,"バス",IF('入力'!$G25=3,"ＪＲ","")))</f>
      </c>
      <c r="D27" s="84">
        <f>IF('入力'!$G26=1,"地下鉄",IF('入力'!$G26=2,"バス",IF('入力'!$G26=3,"ＪＲ","")))</f>
      </c>
      <c r="E27" s="84">
        <f>IF('入力'!$G27=1,"地下鉄",IF('入力'!$G27=2,"バス",IF('入力'!$G27=3,"ＪＲ","")))</f>
      </c>
      <c r="F27" s="84">
        <f>IF('入力'!$G28=1,"地下鉄",IF('入力'!$G28=2,"バス",IF('入力'!$G28=3,"ＪＲ","")))</f>
      </c>
      <c r="G27" s="84">
        <f>IF('入力'!$G29=1,"地下鉄",IF('入力'!$G29=2,"バス",IF('入力'!$G29=3,"ＪＲ","")))</f>
      </c>
      <c r="H27" s="84">
        <f>IF('入力'!$G30=1,"地下鉄",IF('入力'!$G30=2,"バス",IF('入力'!$G30=3,"ＪＲ","")))</f>
      </c>
      <c r="I27" s="42"/>
      <c r="J27" s="83"/>
      <c r="K27" s="144" t="s">
        <v>638</v>
      </c>
      <c r="L27" s="44" t="s">
        <v>692</v>
      </c>
    </row>
    <row r="28" spans="1:12" ht="16.5" customHeight="1">
      <c r="A28" s="588"/>
      <c r="B28" s="85" t="s">
        <v>232</v>
      </c>
      <c r="C28" s="375" t="str">
        <f>'入力'!G21</f>
        <v>学校</v>
      </c>
      <c r="D28" s="375">
        <f>'入力'!H25</f>
        <v>0</v>
      </c>
      <c r="E28" s="375">
        <f>'入力'!H26</f>
        <v>0</v>
      </c>
      <c r="F28" s="375">
        <f>'入力'!H27</f>
        <v>0</v>
      </c>
      <c r="G28" s="375">
        <f>'入力'!H28</f>
        <v>0</v>
      </c>
      <c r="H28" s="376">
        <f>'入力'!H29</f>
        <v>0</v>
      </c>
      <c r="I28" s="86" t="s">
        <v>224</v>
      </c>
      <c r="J28" s="87">
        <f>'入力'!G31</f>
        <v>0</v>
      </c>
      <c r="K28" s="150"/>
      <c r="L28" s="158" t="s">
        <v>693</v>
      </c>
    </row>
    <row r="29" spans="1:11" ht="16.5" customHeight="1">
      <c r="A29" s="41" t="s">
        <v>191</v>
      </c>
      <c r="B29" s="41"/>
      <c r="C29" s="84" t="s">
        <v>233</v>
      </c>
      <c r="D29" s="84" t="s">
        <v>233</v>
      </c>
      <c r="E29" s="84" t="s">
        <v>233</v>
      </c>
      <c r="F29" s="84" t="s">
        <v>233</v>
      </c>
      <c r="G29" s="84" t="s">
        <v>233</v>
      </c>
      <c r="H29" s="84" t="s">
        <v>233</v>
      </c>
      <c r="I29" s="42"/>
      <c r="J29" s="43"/>
      <c r="K29" s="144"/>
    </row>
    <row r="30" spans="1:11" ht="16.5" customHeight="1">
      <c r="A30" s="41" t="s">
        <v>192</v>
      </c>
      <c r="B30" s="62" t="s">
        <v>225</v>
      </c>
      <c r="C30" s="88">
        <f>'入力'!I25</f>
        <v>0</v>
      </c>
      <c r="D30" s="88">
        <f>'入力'!I26</f>
        <v>0</v>
      </c>
      <c r="E30" s="88">
        <f>'入力'!I27</f>
        <v>0</v>
      </c>
      <c r="F30" s="88">
        <f>'入力'!I28</f>
        <v>0</v>
      </c>
      <c r="G30" s="88">
        <f>'入力'!I29</f>
        <v>0</v>
      </c>
      <c r="H30" s="88">
        <f>'入力'!I30</f>
        <v>0</v>
      </c>
      <c r="I30" s="42"/>
      <c r="J30" s="43"/>
      <c r="K30" s="144"/>
    </row>
    <row r="31" spans="1:12" ht="16.5" customHeight="1">
      <c r="A31" s="558" t="s">
        <v>194</v>
      </c>
      <c r="B31" s="555" t="s">
        <v>195</v>
      </c>
      <c r="C31" s="557"/>
      <c r="D31" s="556"/>
      <c r="E31" s="1">
        <f>IF('入力'!B35=1,"レ","")</f>
      </c>
      <c r="F31" s="2" t="s">
        <v>226</v>
      </c>
      <c r="G31" s="2" t="s">
        <v>234</v>
      </c>
      <c r="H31" s="2" t="str">
        <f>IF('入力'!B35=2,"レ","")</f>
        <v>レ</v>
      </c>
      <c r="I31" s="2" t="s">
        <v>227</v>
      </c>
      <c r="J31" s="3"/>
      <c r="K31" s="144" t="s">
        <v>638</v>
      </c>
      <c r="L31" s="154" t="s">
        <v>842</v>
      </c>
    </row>
    <row r="32" spans="1:12" ht="16.5" customHeight="1">
      <c r="A32" s="560"/>
      <c r="B32" s="555" t="s">
        <v>196</v>
      </c>
      <c r="C32" s="557"/>
      <c r="D32" s="556"/>
      <c r="E32" s="590">
        <f>'入力'!B36</f>
        <v>0</v>
      </c>
      <c r="F32" s="591"/>
      <c r="G32" s="591"/>
      <c r="H32" s="591"/>
      <c r="I32" s="591"/>
      <c r="J32" s="592"/>
      <c r="K32" s="151"/>
      <c r="L32" s="157"/>
    </row>
    <row r="33" spans="1:11" ht="15" customHeight="1">
      <c r="A33" s="37"/>
      <c r="B33" s="589" t="s">
        <v>290</v>
      </c>
      <c r="C33" s="589"/>
      <c r="D33" s="589"/>
      <c r="E33" s="589"/>
      <c r="F33" s="589"/>
      <c r="G33" s="589"/>
      <c r="H33" s="589"/>
      <c r="I33" s="589"/>
      <c r="J33" s="37"/>
      <c r="K33" s="144"/>
    </row>
    <row r="34" spans="1:12" ht="18" customHeight="1">
      <c r="A34" s="1" t="s">
        <v>235</v>
      </c>
      <c r="B34" s="1" t="str">
        <f>IF('入力'!B37=1,"レ","")</f>
        <v>レ</v>
      </c>
      <c r="C34" s="2" t="s">
        <v>237</v>
      </c>
      <c r="D34" s="2">
        <f>IF('入力'!B37=2,"レ","")</f>
      </c>
      <c r="E34" s="2" t="s">
        <v>238</v>
      </c>
      <c r="F34" s="557" t="str">
        <f>"(　"&amp;'入力'!B38&amp;")"</f>
        <v>(　)</v>
      </c>
      <c r="G34" s="557"/>
      <c r="H34" s="2">
        <f>IF('入力'!B37=3,"レ","")</f>
      </c>
      <c r="I34" s="2" t="s">
        <v>239</v>
      </c>
      <c r="J34" s="3" t="str">
        <f>"(　"&amp;'入力'!F37&amp;")"</f>
        <v>(　)</v>
      </c>
      <c r="K34" s="144" t="s">
        <v>638</v>
      </c>
      <c r="L34" s="156" t="s">
        <v>694</v>
      </c>
    </row>
    <row r="35" spans="1:11" ht="18" customHeight="1">
      <c r="A35" s="60" t="s">
        <v>236</v>
      </c>
      <c r="B35" s="1" t="str">
        <f>IF('入力'!B40=1,"レ","")</f>
        <v>レ</v>
      </c>
      <c r="C35" s="582" t="s">
        <v>240</v>
      </c>
      <c r="D35" s="582"/>
      <c r="E35" s="582"/>
      <c r="F35" s="582"/>
      <c r="G35" s="2">
        <f>IF('入力'!B40=2,"レ","")</f>
      </c>
      <c r="H35" s="2" t="s">
        <v>241</v>
      </c>
      <c r="I35" s="2"/>
      <c r="J35" s="3"/>
      <c r="K35" s="144"/>
    </row>
    <row r="36" spans="1:11" ht="18" customHeight="1" thickBot="1">
      <c r="A36" s="4"/>
      <c r="B36" s="4"/>
      <c r="C36" s="5"/>
      <c r="D36" s="5"/>
      <c r="E36" s="5"/>
      <c r="F36" s="5"/>
      <c r="G36" s="4"/>
      <c r="H36" s="4"/>
      <c r="I36" s="4"/>
      <c r="J36" s="4"/>
      <c r="K36" s="144"/>
    </row>
    <row r="37" spans="1:11" ht="25.5" customHeight="1" thickTop="1">
      <c r="A37" s="554" t="s">
        <v>197</v>
      </c>
      <c r="B37" s="554"/>
      <c r="C37" s="554"/>
      <c r="D37" s="554"/>
      <c r="E37" s="554"/>
      <c r="F37" s="554"/>
      <c r="G37" s="554"/>
      <c r="H37" s="554"/>
      <c r="I37" s="554"/>
      <c r="J37" s="554"/>
      <c r="K37" s="140"/>
    </row>
    <row r="38" spans="1:11" ht="18.75" customHeight="1">
      <c r="A38" s="555" t="s">
        <v>198</v>
      </c>
      <c r="B38" s="556"/>
      <c r="C38" s="555" t="s">
        <v>199</v>
      </c>
      <c r="D38" s="556"/>
      <c r="E38" s="555" t="s">
        <v>200</v>
      </c>
      <c r="F38" s="556"/>
      <c r="G38" s="555" t="s">
        <v>201</v>
      </c>
      <c r="H38" s="556"/>
      <c r="I38" s="555" t="s">
        <v>202</v>
      </c>
      <c r="J38" s="556"/>
      <c r="K38" s="144"/>
    </row>
    <row r="39" spans="1:11" ht="15" customHeight="1">
      <c r="A39" s="586" t="s">
        <v>203</v>
      </c>
      <c r="B39" s="586" t="s">
        <v>204</v>
      </c>
      <c r="C39" s="600" t="s">
        <v>205</v>
      </c>
      <c r="D39" s="601"/>
      <c r="E39" s="604">
        <f>IF('入力'!$B$31=2,'入力'!B44,"")</f>
        <v>41634</v>
      </c>
      <c r="F39" s="605"/>
      <c r="G39" s="609" t="s">
        <v>207</v>
      </c>
      <c r="H39" s="610"/>
      <c r="I39" s="289" t="s">
        <v>59</v>
      </c>
      <c r="J39" s="290"/>
      <c r="K39" s="152"/>
    </row>
    <row r="40" spans="1:11" ht="15" customHeight="1">
      <c r="A40" s="587"/>
      <c r="B40" s="587"/>
      <c r="C40" s="602"/>
      <c r="D40" s="603"/>
      <c r="E40" s="604"/>
      <c r="F40" s="605"/>
      <c r="G40" s="611" t="str">
        <f>IF('入力'!$B$31=2,'入力'!B48,"")</f>
        <v>ハリアー</v>
      </c>
      <c r="H40" s="597"/>
      <c r="I40" s="551">
        <f>IF('入力'!$B$31=2,'入力'!B52,"")</f>
        <v>0</v>
      </c>
      <c r="J40" s="552"/>
      <c r="K40" s="145"/>
    </row>
    <row r="41" spans="1:16" ht="15" customHeight="1">
      <c r="A41" s="586"/>
      <c r="B41" s="586"/>
      <c r="C41" s="596" t="str">
        <f>IF('入力'!$B$31=2,'入力'!B42,"")</f>
        <v>教諭</v>
      </c>
      <c r="D41" s="597"/>
      <c r="E41" s="615">
        <f>IF('入力'!$B$31=2,'入力'!B45,"")</f>
        <v>0.5625</v>
      </c>
      <c r="F41" s="616"/>
      <c r="G41" s="594" t="s">
        <v>208</v>
      </c>
      <c r="H41" s="595"/>
      <c r="I41" s="291" t="s">
        <v>211</v>
      </c>
      <c r="J41" s="292"/>
      <c r="K41" s="145" t="s">
        <v>638</v>
      </c>
      <c r="L41" s="620" t="s">
        <v>696</v>
      </c>
      <c r="M41" s="620"/>
      <c r="N41" s="620"/>
      <c r="O41" s="620"/>
      <c r="P41" s="620"/>
    </row>
    <row r="42" spans="1:16" ht="15" customHeight="1">
      <c r="A42" s="593"/>
      <c r="B42" s="593"/>
      <c r="C42" s="596"/>
      <c r="D42" s="597"/>
      <c r="E42" s="613"/>
      <c r="F42" s="614"/>
      <c r="G42" s="596" t="str">
        <f>IF('入力'!$B$31=2,'入力'!B49,"")</f>
        <v>仙台330あ1111</v>
      </c>
      <c r="H42" s="597"/>
      <c r="I42" s="551">
        <f>IF('入力'!$B$31=2,'入力'!B53,"")</f>
        <v>0</v>
      </c>
      <c r="J42" s="552"/>
      <c r="K42" s="145"/>
      <c r="L42" s="620"/>
      <c r="M42" s="620"/>
      <c r="N42" s="620"/>
      <c r="O42" s="620"/>
      <c r="P42" s="620"/>
    </row>
    <row r="43" spans="1:11" ht="15" customHeight="1">
      <c r="A43" s="593"/>
      <c r="B43" s="593"/>
      <c r="C43" s="606" t="s">
        <v>206</v>
      </c>
      <c r="D43" s="607"/>
      <c r="E43" s="617"/>
      <c r="F43" s="618"/>
      <c r="G43" s="594" t="s">
        <v>209</v>
      </c>
      <c r="H43" s="595"/>
      <c r="I43" s="291" t="s">
        <v>212</v>
      </c>
      <c r="J43" s="292"/>
      <c r="K43" s="145"/>
    </row>
    <row r="44" spans="1:11" ht="15" customHeight="1">
      <c r="A44" s="593"/>
      <c r="B44" s="593"/>
      <c r="C44" s="606"/>
      <c r="D44" s="607"/>
      <c r="E44" s="604">
        <f>IF('入力'!$B$31=2,'入力'!B46,"")</f>
        <v>41634</v>
      </c>
      <c r="F44" s="605"/>
      <c r="G44" s="596" t="str">
        <f>IF('入力'!$B$31=2,'入力'!B50,"")</f>
        <v>無制限</v>
      </c>
      <c r="H44" s="597"/>
      <c r="I44" s="551">
        <f>IF('入力'!$B$31=2,'入力'!B54,"")</f>
        <v>0</v>
      </c>
      <c r="J44" s="552"/>
      <c r="K44" s="145"/>
    </row>
    <row r="45" spans="1:11" ht="15" customHeight="1">
      <c r="A45" s="593"/>
      <c r="B45" s="593"/>
      <c r="C45" s="596" t="str">
        <f>IF('入力'!$B$31=2,'入力'!B43,"")&amp;"   印"</f>
        <v>宮城太郎   印</v>
      </c>
      <c r="D45" s="597"/>
      <c r="E45" s="604"/>
      <c r="F45" s="605"/>
      <c r="G45" s="594" t="s">
        <v>210</v>
      </c>
      <c r="H45" s="595"/>
      <c r="I45" s="293" t="s">
        <v>60</v>
      </c>
      <c r="J45" s="292"/>
      <c r="K45" s="145"/>
    </row>
    <row r="46" spans="1:16" ht="15" customHeight="1">
      <c r="A46" s="593"/>
      <c r="B46" s="593"/>
      <c r="C46" s="596"/>
      <c r="D46" s="597"/>
      <c r="E46" s="615">
        <f>IF('入力'!$B$31=2,'入力'!B47,"")</f>
        <v>0.71875</v>
      </c>
      <c r="F46" s="619"/>
      <c r="G46" s="596" t="str">
        <f>IF('入力'!$B$31=2,'入力'!B51,"")</f>
        <v>無制限</v>
      </c>
      <c r="H46" s="597"/>
      <c r="I46" s="598">
        <f>IF('入力'!$B$31=2,'入力'!B55,"")</f>
        <v>0</v>
      </c>
      <c r="J46" s="599"/>
      <c r="K46" s="145" t="s">
        <v>638</v>
      </c>
      <c r="L46" s="620" t="s">
        <v>695</v>
      </c>
      <c r="M46" s="620"/>
      <c r="N46" s="620"/>
      <c r="O46" s="620"/>
      <c r="P46" s="620"/>
    </row>
    <row r="47" spans="1:16" ht="15" customHeight="1">
      <c r="A47" s="89"/>
      <c r="B47" s="612" t="s">
        <v>213</v>
      </c>
      <c r="C47" s="612"/>
      <c r="D47" s="612"/>
      <c r="E47" s="612"/>
      <c r="F47" s="612"/>
      <c r="G47" s="612"/>
      <c r="H47" s="612"/>
      <c r="I47" s="612"/>
      <c r="J47" s="89"/>
      <c r="K47" s="144"/>
      <c r="L47" s="620"/>
      <c r="M47" s="620"/>
      <c r="N47" s="620"/>
      <c r="O47" s="620"/>
      <c r="P47" s="620"/>
    </row>
  </sheetData>
  <sheetProtection/>
  <mergeCells count="77">
    <mergeCell ref="L46:P47"/>
    <mergeCell ref="L5:P6"/>
    <mergeCell ref="L7:P7"/>
    <mergeCell ref="L24:P25"/>
    <mergeCell ref="L41:P42"/>
    <mergeCell ref="B25:J25"/>
    <mergeCell ref="C19:E19"/>
    <mergeCell ref="C21:E21"/>
    <mergeCell ref="G21:H21"/>
    <mergeCell ref="F23:J23"/>
    <mergeCell ref="G19:H19"/>
    <mergeCell ref="G39:H39"/>
    <mergeCell ref="G40:H40"/>
    <mergeCell ref="B47:I47"/>
    <mergeCell ref="E38:F38"/>
    <mergeCell ref="E42:F42"/>
    <mergeCell ref="E41:F41"/>
    <mergeCell ref="E43:F43"/>
    <mergeCell ref="E46:F46"/>
    <mergeCell ref="I40:J40"/>
    <mergeCell ref="C41:D42"/>
    <mergeCell ref="C38:D38"/>
    <mergeCell ref="C39:D40"/>
    <mergeCell ref="C45:D46"/>
    <mergeCell ref="E39:F40"/>
    <mergeCell ref="E44:F45"/>
    <mergeCell ref="C43:D44"/>
    <mergeCell ref="E32:J32"/>
    <mergeCell ref="A41:A46"/>
    <mergeCell ref="B41:B46"/>
    <mergeCell ref="G45:H45"/>
    <mergeCell ref="G46:H46"/>
    <mergeCell ref="G41:H41"/>
    <mergeCell ref="G42:H42"/>
    <mergeCell ref="G43:H43"/>
    <mergeCell ref="G44:H44"/>
    <mergeCell ref="I46:J46"/>
    <mergeCell ref="C35:F35"/>
    <mergeCell ref="A25:A26"/>
    <mergeCell ref="C23:D23"/>
    <mergeCell ref="A39:A40"/>
    <mergeCell ref="B39:B40"/>
    <mergeCell ref="A27:A28"/>
    <mergeCell ref="B31:D31"/>
    <mergeCell ref="A31:A32"/>
    <mergeCell ref="B32:D32"/>
    <mergeCell ref="B33:I33"/>
    <mergeCell ref="C17:G17"/>
    <mergeCell ref="A2:J2"/>
    <mergeCell ref="A3:I3"/>
    <mergeCell ref="H13:I13"/>
    <mergeCell ref="H11:I11"/>
    <mergeCell ref="A9:C12"/>
    <mergeCell ref="D9:F12"/>
    <mergeCell ref="H10:I10"/>
    <mergeCell ref="H9:I9"/>
    <mergeCell ref="A7:J7"/>
    <mergeCell ref="A19:A21"/>
    <mergeCell ref="B4:D4"/>
    <mergeCell ref="A17:A18"/>
    <mergeCell ref="B16:J16"/>
    <mergeCell ref="A14:J14"/>
    <mergeCell ref="A15:J15"/>
    <mergeCell ref="A8:J8"/>
    <mergeCell ref="I18:J18"/>
    <mergeCell ref="H17:J17"/>
    <mergeCell ref="C18:G18"/>
    <mergeCell ref="I44:J44"/>
    <mergeCell ref="I42:J42"/>
    <mergeCell ref="H12:I12"/>
    <mergeCell ref="L1:O1"/>
    <mergeCell ref="A1:J1"/>
    <mergeCell ref="A38:B38"/>
    <mergeCell ref="I38:J38"/>
    <mergeCell ref="G38:H38"/>
    <mergeCell ref="A37:J37"/>
    <mergeCell ref="F34:G34"/>
  </mergeCells>
  <hyperlinks>
    <hyperlink ref="L1:O1" location="はじめに!A1" display="「はじめに」シートに戻る"/>
  </hyperlinks>
  <printOptions horizontalCentered="1" verticalCentered="1"/>
  <pageMargins left="0.3937007874015748" right="0.3937007874015748" top="0.3937007874015748" bottom="0.3937007874015748" header="0.31496062992125984" footer="0.31496062992125984"/>
  <pageSetup horizontalDpi="300" verticalDpi="3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B2:AJ44"/>
  <sheetViews>
    <sheetView showZeros="0" showOutlineSymbols="0" zoomScale="85" zoomScaleNormal="85" zoomScalePageLayoutView="0" workbookViewId="0" topLeftCell="A1">
      <selection activeCell="H20" sqref="H20:AB30"/>
    </sheetView>
  </sheetViews>
  <sheetFormatPr defaultColWidth="9.00390625" defaultRowHeight="13.5"/>
  <cols>
    <col min="1" max="1" width="3.25390625" style="272" customWidth="1"/>
    <col min="2" max="28" width="3.125" style="272" customWidth="1"/>
    <col min="29" max="29" width="3.125" style="273" customWidth="1"/>
    <col min="30" max="31" width="3.125" style="271" customWidth="1"/>
    <col min="32" max="37" width="9.00390625" style="271" customWidth="1"/>
    <col min="38" max="16384" width="9.00390625" style="272" customWidth="1"/>
  </cols>
  <sheetData>
    <row r="2" spans="2:29" ht="19.5" customHeight="1">
      <c r="B2" s="691" t="s">
        <v>788</v>
      </c>
      <c r="C2" s="691"/>
      <c r="D2" s="691"/>
      <c r="E2" s="691"/>
      <c r="F2" s="691"/>
      <c r="G2" s="691"/>
      <c r="H2" s="691"/>
      <c r="I2" s="691"/>
      <c r="J2" s="691"/>
      <c r="K2" s="691"/>
      <c r="L2" s="691"/>
      <c r="M2" s="691"/>
      <c r="N2" s="691"/>
      <c r="O2" s="691"/>
      <c r="P2" s="436"/>
      <c r="Q2" s="692" t="s">
        <v>346</v>
      </c>
      <c r="R2" s="692"/>
      <c r="S2" s="692"/>
      <c r="T2" s="692" t="s">
        <v>444</v>
      </c>
      <c r="U2" s="692"/>
      <c r="V2" s="692"/>
      <c r="W2" s="692" t="s">
        <v>445</v>
      </c>
      <c r="X2" s="692"/>
      <c r="Y2" s="692"/>
      <c r="Z2" s="692" t="s">
        <v>787</v>
      </c>
      <c r="AA2" s="692"/>
      <c r="AB2" s="692"/>
      <c r="AC2" s="270" t="s">
        <v>698</v>
      </c>
    </row>
    <row r="3" spans="2:29" ht="19.5" customHeight="1">
      <c r="B3" s="691"/>
      <c r="C3" s="691"/>
      <c r="D3" s="691"/>
      <c r="E3" s="691"/>
      <c r="F3" s="691"/>
      <c r="G3" s="691"/>
      <c r="H3" s="691"/>
      <c r="I3" s="691"/>
      <c r="J3" s="691"/>
      <c r="K3" s="691"/>
      <c r="L3" s="691"/>
      <c r="M3" s="691"/>
      <c r="N3" s="691"/>
      <c r="O3" s="691"/>
      <c r="P3" s="436"/>
      <c r="Q3" s="670"/>
      <c r="R3" s="670"/>
      <c r="S3" s="670"/>
      <c r="T3" s="670"/>
      <c r="U3" s="670"/>
      <c r="V3" s="670"/>
      <c r="W3" s="670"/>
      <c r="X3" s="670"/>
      <c r="Y3" s="670"/>
      <c r="Z3" s="670"/>
      <c r="AA3" s="670"/>
      <c r="AB3" s="670"/>
      <c r="AC3" s="270"/>
    </row>
    <row r="4" spans="2:36" ht="19.5" customHeight="1">
      <c r="B4" s="636" t="s">
        <v>815</v>
      </c>
      <c r="C4" s="636"/>
      <c r="D4" s="636"/>
      <c r="E4" s="636"/>
      <c r="F4" s="636"/>
      <c r="G4" s="635">
        <f>'入力'!B16</f>
        <v>41608</v>
      </c>
      <c r="H4" s="635"/>
      <c r="I4" s="635"/>
      <c r="J4" s="635"/>
      <c r="K4" s="635"/>
      <c r="L4" s="635"/>
      <c r="M4" s="635"/>
      <c r="N4" s="634">
        <f>G4</f>
        <v>41608</v>
      </c>
      <c r="O4" s="634"/>
      <c r="P4" s="436"/>
      <c r="Q4" s="671"/>
      <c r="R4" s="671"/>
      <c r="S4" s="671"/>
      <c r="T4" s="671"/>
      <c r="U4" s="671"/>
      <c r="V4" s="671"/>
      <c r="W4" s="671"/>
      <c r="X4" s="671"/>
      <c r="Y4" s="671"/>
      <c r="Z4" s="671"/>
      <c r="AA4" s="671"/>
      <c r="AB4" s="671"/>
      <c r="AD4" s="676" t="s">
        <v>837</v>
      </c>
      <c r="AE4" s="676"/>
      <c r="AF4" s="676"/>
      <c r="AG4" s="676"/>
      <c r="AH4" s="676"/>
      <c r="AI4" s="676"/>
      <c r="AJ4" s="676"/>
    </row>
    <row r="5" spans="2:36" ht="19.5" customHeight="1">
      <c r="B5" s="637"/>
      <c r="C5" s="637"/>
      <c r="D5" s="638"/>
      <c r="E5" s="638"/>
      <c r="F5" s="637"/>
      <c r="G5" s="637"/>
      <c r="H5" s="638"/>
      <c r="I5" s="638"/>
      <c r="J5" s="437"/>
      <c r="K5" s="437"/>
      <c r="L5" s="437"/>
      <c r="M5" s="437"/>
      <c r="N5" s="437"/>
      <c r="O5" s="437"/>
      <c r="P5" s="436"/>
      <c r="Q5" s="672"/>
      <c r="R5" s="672"/>
      <c r="S5" s="672"/>
      <c r="T5" s="672"/>
      <c r="U5" s="672"/>
      <c r="V5" s="672"/>
      <c r="W5" s="672"/>
      <c r="X5" s="672"/>
      <c r="Y5" s="672"/>
      <c r="Z5" s="672"/>
      <c r="AA5" s="672"/>
      <c r="AB5" s="672"/>
      <c r="AD5" s="676"/>
      <c r="AE5" s="676"/>
      <c r="AF5" s="676"/>
      <c r="AG5" s="676"/>
      <c r="AH5" s="676"/>
      <c r="AI5" s="676"/>
      <c r="AJ5" s="676"/>
    </row>
    <row r="6" spans="2:36" ht="19.5" customHeight="1">
      <c r="B6" s="639" t="s">
        <v>816</v>
      </c>
      <c r="C6" s="639"/>
      <c r="D6" s="639"/>
      <c r="E6" s="641" t="str">
        <f>'入力'!B11</f>
        <v>宮城太郎</v>
      </c>
      <c r="F6" s="641"/>
      <c r="G6" s="641"/>
      <c r="H6" s="641"/>
      <c r="I6" s="641"/>
      <c r="J6" s="641"/>
      <c r="K6" s="641"/>
      <c r="L6" s="641"/>
      <c r="M6" s="641"/>
      <c r="N6" s="641"/>
      <c r="O6" s="426"/>
      <c r="P6" s="643"/>
      <c r="Q6" s="643"/>
      <c r="R6" s="643"/>
      <c r="S6" s="644"/>
      <c r="T6" s="644"/>
      <c r="U6" s="644"/>
      <c r="V6" s="644"/>
      <c r="W6" s="644"/>
      <c r="X6" s="644"/>
      <c r="Y6" s="644"/>
      <c r="Z6" s="644"/>
      <c r="AA6" s="644"/>
      <c r="AB6" s="644"/>
      <c r="AD6" s="274"/>
      <c r="AE6" s="274"/>
      <c r="AF6" s="675" t="s">
        <v>729</v>
      </c>
      <c r="AG6" s="675"/>
      <c r="AH6" s="675"/>
      <c r="AI6" s="675"/>
      <c r="AJ6" s="274"/>
    </row>
    <row r="7" spans="2:28" ht="19.5" customHeight="1">
      <c r="B7" s="640"/>
      <c r="C7" s="640"/>
      <c r="D7" s="640"/>
      <c r="E7" s="642"/>
      <c r="F7" s="642"/>
      <c r="G7" s="642"/>
      <c r="H7" s="642"/>
      <c r="I7" s="642"/>
      <c r="J7" s="642"/>
      <c r="K7" s="642"/>
      <c r="L7" s="642"/>
      <c r="M7" s="642"/>
      <c r="N7" s="642"/>
      <c r="O7" s="426"/>
      <c r="P7" s="643"/>
      <c r="Q7" s="643"/>
      <c r="R7" s="643"/>
      <c r="S7" s="645"/>
      <c r="T7" s="645"/>
      <c r="U7" s="645"/>
      <c r="V7" s="645"/>
      <c r="W7" s="645"/>
      <c r="X7" s="645"/>
      <c r="Y7" s="645"/>
      <c r="Z7" s="645"/>
      <c r="AA7" s="645"/>
      <c r="AB7" s="645"/>
    </row>
    <row r="8" spans="2:28" ht="9" customHeight="1">
      <c r="B8" s="438"/>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row>
    <row r="9" spans="2:28" ht="16.5" customHeight="1">
      <c r="B9" s="633" t="s">
        <v>823</v>
      </c>
      <c r="C9" s="633"/>
      <c r="D9" s="633"/>
      <c r="E9" s="633"/>
      <c r="F9" s="633"/>
      <c r="G9" s="633"/>
      <c r="H9" s="633" t="str">
        <f>'入力'!B17</f>
        <v>平成25年度　情報教育担当者研修会</v>
      </c>
      <c r="I9" s="633"/>
      <c r="J9" s="633"/>
      <c r="K9" s="633"/>
      <c r="L9" s="633"/>
      <c r="M9" s="633"/>
      <c r="N9" s="633"/>
      <c r="O9" s="633"/>
      <c r="P9" s="633"/>
      <c r="Q9" s="633"/>
      <c r="R9" s="633"/>
      <c r="S9" s="633"/>
      <c r="T9" s="633"/>
      <c r="U9" s="633"/>
      <c r="V9" s="633"/>
      <c r="W9" s="633"/>
      <c r="X9" s="633"/>
      <c r="Y9" s="633"/>
      <c r="Z9" s="633"/>
      <c r="AA9" s="633"/>
      <c r="AB9" s="633"/>
    </row>
    <row r="10" spans="2:28" ht="18.75" customHeight="1">
      <c r="B10" s="633"/>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row>
    <row r="11" spans="2:28" ht="18.75" customHeight="1">
      <c r="B11" s="633" t="s">
        <v>824</v>
      </c>
      <c r="C11" s="633"/>
      <c r="D11" s="633"/>
      <c r="E11" s="633"/>
      <c r="F11" s="633"/>
      <c r="G11" s="633"/>
      <c r="H11" s="679">
        <f>'入力'!B24</f>
        <v>41634</v>
      </c>
      <c r="I11" s="680"/>
      <c r="J11" s="680"/>
      <c r="K11" s="680"/>
      <c r="L11" s="680"/>
      <c r="M11" s="680"/>
      <c r="N11" s="680"/>
      <c r="O11" s="680"/>
      <c r="P11" s="680"/>
      <c r="Q11" s="677">
        <f>H11</f>
        <v>41634</v>
      </c>
      <c r="R11" s="677"/>
      <c r="S11" s="687">
        <f>'入力'!B25</f>
        <v>0.5833333333333334</v>
      </c>
      <c r="T11" s="687"/>
      <c r="U11" s="687"/>
      <c r="V11" s="687"/>
      <c r="W11" s="689" t="s">
        <v>841</v>
      </c>
      <c r="X11" s="689"/>
      <c r="Y11" s="683">
        <f>'入力'!B27</f>
        <v>0.6979166666666666</v>
      </c>
      <c r="Z11" s="683"/>
      <c r="AA11" s="683"/>
      <c r="AB11" s="684"/>
    </row>
    <row r="12" spans="2:28" ht="18.75" customHeight="1">
      <c r="B12" s="633"/>
      <c r="C12" s="633"/>
      <c r="D12" s="633"/>
      <c r="E12" s="633"/>
      <c r="F12" s="633"/>
      <c r="G12" s="633"/>
      <c r="H12" s="681"/>
      <c r="I12" s="682"/>
      <c r="J12" s="682"/>
      <c r="K12" s="682"/>
      <c r="L12" s="682"/>
      <c r="M12" s="682"/>
      <c r="N12" s="682"/>
      <c r="O12" s="682"/>
      <c r="P12" s="682"/>
      <c r="Q12" s="678"/>
      <c r="R12" s="678"/>
      <c r="S12" s="688"/>
      <c r="T12" s="688"/>
      <c r="U12" s="688"/>
      <c r="V12" s="688"/>
      <c r="W12" s="690"/>
      <c r="X12" s="690"/>
      <c r="Y12" s="685"/>
      <c r="Z12" s="685"/>
      <c r="AA12" s="685"/>
      <c r="AB12" s="686"/>
    </row>
    <row r="13" spans="2:28" ht="18.75" customHeight="1">
      <c r="B13" s="633" t="s">
        <v>829</v>
      </c>
      <c r="C13" s="633"/>
      <c r="D13" s="633"/>
      <c r="E13" s="633"/>
      <c r="F13" s="633"/>
      <c r="G13" s="633"/>
      <c r="H13" s="658" t="str">
        <f>'入力'!B19</f>
        <v>仙台市教育センター</v>
      </c>
      <c r="I13" s="659"/>
      <c r="J13" s="659"/>
      <c r="K13" s="659"/>
      <c r="L13" s="659"/>
      <c r="M13" s="659"/>
      <c r="N13" s="659"/>
      <c r="O13" s="659"/>
      <c r="P13" s="659"/>
      <c r="Q13" s="659"/>
      <c r="R13" s="659"/>
      <c r="S13" s="659"/>
      <c r="T13" s="659"/>
      <c r="U13" s="659"/>
      <c r="V13" s="659"/>
      <c r="W13" s="659"/>
      <c r="X13" s="659"/>
      <c r="Y13" s="659"/>
      <c r="Z13" s="659"/>
      <c r="AA13" s="659"/>
      <c r="AB13" s="660"/>
    </row>
    <row r="14" spans="2:28" ht="18.75" customHeight="1">
      <c r="B14" s="633"/>
      <c r="C14" s="633"/>
      <c r="D14" s="633"/>
      <c r="E14" s="633"/>
      <c r="F14" s="633"/>
      <c r="G14" s="633"/>
      <c r="H14" s="661"/>
      <c r="I14" s="662"/>
      <c r="J14" s="662"/>
      <c r="K14" s="662"/>
      <c r="L14" s="662"/>
      <c r="M14" s="662"/>
      <c r="N14" s="662"/>
      <c r="O14" s="662"/>
      <c r="P14" s="662"/>
      <c r="Q14" s="662"/>
      <c r="R14" s="662"/>
      <c r="S14" s="662"/>
      <c r="T14" s="662"/>
      <c r="U14" s="662"/>
      <c r="V14" s="662"/>
      <c r="W14" s="662"/>
      <c r="X14" s="662"/>
      <c r="Y14" s="662"/>
      <c r="Z14" s="662"/>
      <c r="AA14" s="662"/>
      <c r="AB14" s="663"/>
    </row>
    <row r="15" spans="2:28" ht="18.75" customHeight="1">
      <c r="B15" s="633" t="s">
        <v>830</v>
      </c>
      <c r="C15" s="633"/>
      <c r="D15" s="633"/>
      <c r="E15" s="633"/>
      <c r="F15" s="633"/>
      <c r="G15" s="633"/>
      <c r="H15" s="632"/>
      <c r="I15" s="632"/>
      <c r="J15" s="632"/>
      <c r="K15" s="632"/>
      <c r="L15" s="632"/>
      <c r="M15" s="632"/>
      <c r="N15" s="632"/>
      <c r="O15" s="632"/>
      <c r="P15" s="632"/>
      <c r="Q15" s="632"/>
      <c r="R15" s="632"/>
      <c r="S15" s="632"/>
      <c r="T15" s="632"/>
      <c r="U15" s="632"/>
      <c r="V15" s="632"/>
      <c r="W15" s="632"/>
      <c r="X15" s="632"/>
      <c r="Y15" s="632"/>
      <c r="Z15" s="632"/>
      <c r="AA15" s="632"/>
      <c r="AB15" s="632"/>
    </row>
    <row r="16" spans="2:28" ht="18.75" customHeight="1">
      <c r="B16" s="633"/>
      <c r="C16" s="633"/>
      <c r="D16" s="633"/>
      <c r="E16" s="633"/>
      <c r="F16" s="633"/>
      <c r="G16" s="633"/>
      <c r="H16" s="632"/>
      <c r="I16" s="632"/>
      <c r="J16" s="632"/>
      <c r="K16" s="632"/>
      <c r="L16" s="632"/>
      <c r="M16" s="632"/>
      <c r="N16" s="632"/>
      <c r="O16" s="632"/>
      <c r="P16" s="632"/>
      <c r="Q16" s="632"/>
      <c r="R16" s="632"/>
      <c r="S16" s="632"/>
      <c r="T16" s="632"/>
      <c r="U16" s="632"/>
      <c r="V16" s="632"/>
      <c r="W16" s="632"/>
      <c r="X16" s="632"/>
      <c r="Y16" s="632"/>
      <c r="Z16" s="632"/>
      <c r="AA16" s="632"/>
      <c r="AB16" s="632"/>
    </row>
    <row r="17" spans="2:28" ht="18.75" customHeight="1">
      <c r="B17" s="633"/>
      <c r="C17" s="633"/>
      <c r="D17" s="633"/>
      <c r="E17" s="633"/>
      <c r="F17" s="633"/>
      <c r="G17" s="633"/>
      <c r="H17" s="632"/>
      <c r="I17" s="632"/>
      <c r="J17" s="632"/>
      <c r="K17" s="632"/>
      <c r="L17" s="632"/>
      <c r="M17" s="632"/>
      <c r="N17" s="632"/>
      <c r="O17" s="632"/>
      <c r="P17" s="632"/>
      <c r="Q17" s="632"/>
      <c r="R17" s="632"/>
      <c r="S17" s="632"/>
      <c r="T17" s="632"/>
      <c r="U17" s="632"/>
      <c r="V17" s="632"/>
      <c r="W17" s="632"/>
      <c r="X17" s="632"/>
      <c r="Y17" s="632"/>
      <c r="Z17" s="632"/>
      <c r="AA17" s="632"/>
      <c r="AB17" s="632"/>
    </row>
    <row r="18" spans="2:28" ht="18.75" customHeight="1">
      <c r="B18" s="646" t="s">
        <v>831</v>
      </c>
      <c r="C18" s="647"/>
      <c r="D18" s="647"/>
      <c r="E18" s="647"/>
      <c r="F18" s="647"/>
      <c r="G18" s="648"/>
      <c r="H18" s="652"/>
      <c r="I18" s="653"/>
      <c r="J18" s="653"/>
      <c r="K18" s="653"/>
      <c r="L18" s="653"/>
      <c r="M18" s="653"/>
      <c r="N18" s="653"/>
      <c r="O18" s="653"/>
      <c r="P18" s="653"/>
      <c r="Q18" s="653"/>
      <c r="R18" s="653"/>
      <c r="S18" s="653"/>
      <c r="T18" s="653"/>
      <c r="U18" s="653"/>
      <c r="V18" s="653"/>
      <c r="W18" s="653"/>
      <c r="X18" s="653"/>
      <c r="Y18" s="653"/>
      <c r="Z18" s="653"/>
      <c r="AA18" s="653"/>
      <c r="AB18" s="654"/>
    </row>
    <row r="19" spans="2:28" ht="18.75" customHeight="1">
      <c r="B19" s="649"/>
      <c r="C19" s="650"/>
      <c r="D19" s="650"/>
      <c r="E19" s="650"/>
      <c r="F19" s="650"/>
      <c r="G19" s="651"/>
      <c r="H19" s="655"/>
      <c r="I19" s="656"/>
      <c r="J19" s="656"/>
      <c r="K19" s="656"/>
      <c r="L19" s="656"/>
      <c r="M19" s="656"/>
      <c r="N19" s="656"/>
      <c r="O19" s="656"/>
      <c r="P19" s="656"/>
      <c r="Q19" s="656"/>
      <c r="R19" s="656"/>
      <c r="S19" s="656"/>
      <c r="T19" s="656"/>
      <c r="U19" s="656"/>
      <c r="V19" s="656"/>
      <c r="W19" s="656"/>
      <c r="X19" s="656"/>
      <c r="Y19" s="656"/>
      <c r="Z19" s="656"/>
      <c r="AA19" s="656"/>
      <c r="AB19" s="657"/>
    </row>
    <row r="20" spans="2:28" ht="18.75" customHeight="1">
      <c r="B20" s="633" t="s">
        <v>832</v>
      </c>
      <c r="C20" s="633"/>
      <c r="D20" s="633"/>
      <c r="E20" s="633"/>
      <c r="F20" s="633"/>
      <c r="G20" s="633"/>
      <c r="H20" s="632"/>
      <c r="I20" s="632"/>
      <c r="J20" s="632"/>
      <c r="K20" s="632"/>
      <c r="L20" s="632"/>
      <c r="M20" s="632"/>
      <c r="N20" s="632"/>
      <c r="O20" s="632"/>
      <c r="P20" s="632"/>
      <c r="Q20" s="632"/>
      <c r="R20" s="632"/>
      <c r="S20" s="632"/>
      <c r="T20" s="632"/>
      <c r="U20" s="632"/>
      <c r="V20" s="632"/>
      <c r="W20" s="632"/>
      <c r="X20" s="632"/>
      <c r="Y20" s="632"/>
      <c r="Z20" s="632"/>
      <c r="AA20" s="632"/>
      <c r="AB20" s="632"/>
    </row>
    <row r="21" spans="2:28" ht="18.75" customHeight="1">
      <c r="B21" s="633"/>
      <c r="C21" s="633"/>
      <c r="D21" s="633"/>
      <c r="E21" s="633"/>
      <c r="F21" s="633"/>
      <c r="G21" s="633"/>
      <c r="H21" s="632"/>
      <c r="I21" s="632"/>
      <c r="J21" s="632"/>
      <c r="K21" s="632"/>
      <c r="L21" s="632"/>
      <c r="M21" s="632"/>
      <c r="N21" s="632"/>
      <c r="O21" s="632"/>
      <c r="P21" s="632"/>
      <c r="Q21" s="632"/>
      <c r="R21" s="632"/>
      <c r="S21" s="632"/>
      <c r="T21" s="632"/>
      <c r="U21" s="632"/>
      <c r="V21" s="632"/>
      <c r="W21" s="632"/>
      <c r="X21" s="632"/>
      <c r="Y21" s="632"/>
      <c r="Z21" s="632"/>
      <c r="AA21" s="632"/>
      <c r="AB21" s="632"/>
    </row>
    <row r="22" spans="2:28" ht="18.75" customHeight="1">
      <c r="B22" s="633"/>
      <c r="C22" s="633"/>
      <c r="D22" s="633"/>
      <c r="E22" s="633"/>
      <c r="F22" s="633"/>
      <c r="G22" s="633"/>
      <c r="H22" s="632"/>
      <c r="I22" s="632"/>
      <c r="J22" s="632"/>
      <c r="K22" s="632"/>
      <c r="L22" s="632"/>
      <c r="M22" s="632"/>
      <c r="N22" s="632"/>
      <c r="O22" s="632"/>
      <c r="P22" s="632"/>
      <c r="Q22" s="632"/>
      <c r="R22" s="632"/>
      <c r="S22" s="632"/>
      <c r="T22" s="632"/>
      <c r="U22" s="632"/>
      <c r="V22" s="632"/>
      <c r="W22" s="632"/>
      <c r="X22" s="632"/>
      <c r="Y22" s="632"/>
      <c r="Z22" s="632"/>
      <c r="AA22" s="632"/>
      <c r="AB22" s="632"/>
    </row>
    <row r="23" spans="2:28" ht="18.75" customHeight="1">
      <c r="B23" s="633"/>
      <c r="C23" s="633"/>
      <c r="D23" s="633"/>
      <c r="E23" s="633"/>
      <c r="F23" s="633"/>
      <c r="G23" s="633"/>
      <c r="H23" s="632"/>
      <c r="I23" s="632"/>
      <c r="J23" s="632"/>
      <c r="K23" s="632"/>
      <c r="L23" s="632"/>
      <c r="M23" s="632"/>
      <c r="N23" s="632"/>
      <c r="O23" s="632"/>
      <c r="P23" s="632"/>
      <c r="Q23" s="632"/>
      <c r="R23" s="632"/>
      <c r="S23" s="632"/>
      <c r="T23" s="632"/>
      <c r="U23" s="632"/>
      <c r="V23" s="632"/>
      <c r="W23" s="632"/>
      <c r="X23" s="632"/>
      <c r="Y23" s="632"/>
      <c r="Z23" s="632"/>
      <c r="AA23" s="632"/>
      <c r="AB23" s="632"/>
    </row>
    <row r="24" spans="2:28" ht="18.75" customHeight="1">
      <c r="B24" s="633"/>
      <c r="C24" s="633"/>
      <c r="D24" s="633"/>
      <c r="E24" s="633"/>
      <c r="F24" s="633"/>
      <c r="G24" s="633"/>
      <c r="H24" s="632"/>
      <c r="I24" s="632"/>
      <c r="J24" s="632"/>
      <c r="K24" s="632"/>
      <c r="L24" s="632"/>
      <c r="M24" s="632"/>
      <c r="N24" s="632"/>
      <c r="O24" s="632"/>
      <c r="P24" s="632"/>
      <c r="Q24" s="632"/>
      <c r="R24" s="632"/>
      <c r="S24" s="632"/>
      <c r="T24" s="632"/>
      <c r="U24" s="632"/>
      <c r="V24" s="632"/>
      <c r="W24" s="632"/>
      <c r="X24" s="632"/>
      <c r="Y24" s="632"/>
      <c r="Z24" s="632"/>
      <c r="AA24" s="632"/>
      <c r="AB24" s="632"/>
    </row>
    <row r="25" spans="2:28" ht="18.75" customHeight="1">
      <c r="B25" s="633"/>
      <c r="C25" s="633"/>
      <c r="D25" s="633"/>
      <c r="E25" s="633"/>
      <c r="F25" s="633"/>
      <c r="G25" s="633"/>
      <c r="H25" s="632"/>
      <c r="I25" s="632"/>
      <c r="J25" s="632"/>
      <c r="K25" s="632"/>
      <c r="L25" s="632"/>
      <c r="M25" s="632"/>
      <c r="N25" s="632"/>
      <c r="O25" s="632"/>
      <c r="P25" s="632"/>
      <c r="Q25" s="632"/>
      <c r="R25" s="632"/>
      <c r="S25" s="632"/>
      <c r="T25" s="632"/>
      <c r="U25" s="632"/>
      <c r="V25" s="632"/>
      <c r="W25" s="632"/>
      <c r="X25" s="632"/>
      <c r="Y25" s="632"/>
      <c r="Z25" s="632"/>
      <c r="AA25" s="632"/>
      <c r="AB25" s="632"/>
    </row>
    <row r="26" spans="2:28" ht="18.75" customHeight="1">
      <c r="B26" s="633"/>
      <c r="C26" s="633"/>
      <c r="D26" s="633"/>
      <c r="E26" s="633"/>
      <c r="F26" s="633"/>
      <c r="G26" s="633"/>
      <c r="H26" s="632"/>
      <c r="I26" s="632"/>
      <c r="J26" s="632"/>
      <c r="K26" s="632"/>
      <c r="L26" s="632"/>
      <c r="M26" s="632"/>
      <c r="N26" s="632"/>
      <c r="O26" s="632"/>
      <c r="P26" s="632"/>
      <c r="Q26" s="632"/>
      <c r="R26" s="632"/>
      <c r="S26" s="632"/>
      <c r="T26" s="632"/>
      <c r="U26" s="632"/>
      <c r="V26" s="632"/>
      <c r="W26" s="632"/>
      <c r="X26" s="632"/>
      <c r="Y26" s="632"/>
      <c r="Z26" s="632"/>
      <c r="AA26" s="632"/>
      <c r="AB26" s="632"/>
    </row>
    <row r="27" spans="2:28" ht="18.75" customHeight="1">
      <c r="B27" s="633"/>
      <c r="C27" s="633"/>
      <c r="D27" s="633"/>
      <c r="E27" s="633"/>
      <c r="F27" s="633"/>
      <c r="G27" s="633"/>
      <c r="H27" s="632"/>
      <c r="I27" s="632"/>
      <c r="J27" s="632"/>
      <c r="K27" s="632"/>
      <c r="L27" s="632"/>
      <c r="M27" s="632"/>
      <c r="N27" s="632"/>
      <c r="O27" s="632"/>
      <c r="P27" s="632"/>
      <c r="Q27" s="632"/>
      <c r="R27" s="632"/>
      <c r="S27" s="632"/>
      <c r="T27" s="632"/>
      <c r="U27" s="632"/>
      <c r="V27" s="632"/>
      <c r="W27" s="632"/>
      <c r="X27" s="632"/>
      <c r="Y27" s="632"/>
      <c r="Z27" s="632"/>
      <c r="AA27" s="632"/>
      <c r="AB27" s="632"/>
    </row>
    <row r="28" spans="2:28" ht="18.75" customHeight="1">
      <c r="B28" s="633"/>
      <c r="C28" s="633"/>
      <c r="D28" s="633"/>
      <c r="E28" s="633"/>
      <c r="F28" s="633"/>
      <c r="G28" s="633"/>
      <c r="H28" s="632"/>
      <c r="I28" s="632"/>
      <c r="J28" s="632"/>
      <c r="K28" s="632"/>
      <c r="L28" s="632"/>
      <c r="M28" s="632"/>
      <c r="N28" s="632"/>
      <c r="O28" s="632"/>
      <c r="P28" s="632"/>
      <c r="Q28" s="632"/>
      <c r="R28" s="632"/>
      <c r="S28" s="632"/>
      <c r="T28" s="632"/>
      <c r="U28" s="632"/>
      <c r="V28" s="632"/>
      <c r="W28" s="632"/>
      <c r="X28" s="632"/>
      <c r="Y28" s="632"/>
      <c r="Z28" s="632"/>
      <c r="AA28" s="632"/>
      <c r="AB28" s="632"/>
    </row>
    <row r="29" spans="2:28" ht="18.75" customHeight="1">
      <c r="B29" s="633"/>
      <c r="C29" s="633"/>
      <c r="D29" s="633"/>
      <c r="E29" s="633"/>
      <c r="F29" s="633"/>
      <c r="G29" s="633"/>
      <c r="H29" s="632"/>
      <c r="I29" s="632"/>
      <c r="J29" s="632"/>
      <c r="K29" s="632"/>
      <c r="L29" s="632"/>
      <c r="M29" s="632"/>
      <c r="N29" s="632"/>
      <c r="O29" s="632"/>
      <c r="P29" s="632"/>
      <c r="Q29" s="632"/>
      <c r="R29" s="632"/>
      <c r="S29" s="632"/>
      <c r="T29" s="632"/>
      <c r="U29" s="632"/>
      <c r="V29" s="632"/>
      <c r="W29" s="632"/>
      <c r="X29" s="632"/>
      <c r="Y29" s="632"/>
      <c r="Z29" s="632"/>
      <c r="AA29" s="632"/>
      <c r="AB29" s="632"/>
    </row>
    <row r="30" spans="2:28" ht="18.75" customHeight="1">
      <c r="B30" s="633"/>
      <c r="C30" s="633"/>
      <c r="D30" s="633"/>
      <c r="E30" s="633"/>
      <c r="F30" s="633"/>
      <c r="G30" s="633"/>
      <c r="H30" s="632"/>
      <c r="I30" s="632"/>
      <c r="J30" s="632"/>
      <c r="K30" s="632"/>
      <c r="L30" s="632"/>
      <c r="M30" s="632"/>
      <c r="N30" s="632"/>
      <c r="O30" s="632"/>
      <c r="P30" s="632"/>
      <c r="Q30" s="632"/>
      <c r="R30" s="632"/>
      <c r="S30" s="632"/>
      <c r="T30" s="632"/>
      <c r="U30" s="632"/>
      <c r="V30" s="632"/>
      <c r="W30" s="632"/>
      <c r="X30" s="632"/>
      <c r="Y30" s="632"/>
      <c r="Z30" s="632"/>
      <c r="AA30" s="632"/>
      <c r="AB30" s="632"/>
    </row>
    <row r="31" spans="2:28" ht="18.75" customHeight="1">
      <c r="B31" s="633" t="s">
        <v>833</v>
      </c>
      <c r="C31" s="633"/>
      <c r="D31" s="633"/>
      <c r="E31" s="633"/>
      <c r="F31" s="633"/>
      <c r="G31" s="633"/>
      <c r="H31" s="422"/>
      <c r="I31" s="423"/>
      <c r="J31" s="423"/>
      <c r="K31" s="423"/>
      <c r="L31" s="423"/>
      <c r="M31" s="423"/>
      <c r="N31" s="423"/>
      <c r="O31" s="423"/>
      <c r="P31" s="423"/>
      <c r="Q31" s="423"/>
      <c r="R31" s="423"/>
      <c r="S31" s="423"/>
      <c r="T31" s="423"/>
      <c r="U31" s="423"/>
      <c r="V31" s="423"/>
      <c r="W31" s="423"/>
      <c r="X31" s="423"/>
      <c r="Y31" s="423"/>
      <c r="Z31" s="423"/>
      <c r="AA31" s="423"/>
      <c r="AB31" s="424"/>
    </row>
    <row r="32" spans="2:28" ht="18.75" customHeight="1">
      <c r="B32" s="633"/>
      <c r="C32" s="633"/>
      <c r="D32" s="633"/>
      <c r="E32" s="633"/>
      <c r="F32" s="633"/>
      <c r="G32" s="633"/>
      <c r="H32" s="425"/>
      <c r="I32" s="426" t="s">
        <v>817</v>
      </c>
      <c r="J32" s="426"/>
      <c r="K32" s="426"/>
      <c r="L32" s="426"/>
      <c r="M32" s="426"/>
      <c r="N32" s="426"/>
      <c r="O32" s="426"/>
      <c r="P32" s="426"/>
      <c r="Q32" s="426" t="s">
        <v>818</v>
      </c>
      <c r="R32" s="426"/>
      <c r="S32" s="426"/>
      <c r="T32" s="426"/>
      <c r="U32" s="426"/>
      <c r="V32" s="426"/>
      <c r="W32" s="426"/>
      <c r="X32" s="426"/>
      <c r="Y32" s="426"/>
      <c r="Z32" s="426"/>
      <c r="AA32" s="426"/>
      <c r="AB32" s="427"/>
    </row>
    <row r="33" spans="2:28" ht="18.75" customHeight="1">
      <c r="B33" s="633"/>
      <c r="C33" s="633"/>
      <c r="D33" s="633"/>
      <c r="E33" s="633"/>
      <c r="F33" s="633"/>
      <c r="G33" s="633"/>
      <c r="H33" s="425"/>
      <c r="I33" s="426"/>
      <c r="J33" s="426"/>
      <c r="K33" s="426"/>
      <c r="L33" s="426"/>
      <c r="M33" s="426"/>
      <c r="N33" s="426"/>
      <c r="O33" s="426"/>
      <c r="P33" s="426"/>
      <c r="Q33" s="426"/>
      <c r="R33" s="426"/>
      <c r="S33" s="426"/>
      <c r="T33" s="426"/>
      <c r="U33" s="426"/>
      <c r="V33" s="426"/>
      <c r="W33" s="426"/>
      <c r="X33" s="426"/>
      <c r="Y33" s="426"/>
      <c r="Z33" s="426"/>
      <c r="AA33" s="426"/>
      <c r="AB33" s="427"/>
    </row>
    <row r="34" spans="2:28" ht="18.75" customHeight="1">
      <c r="B34" s="633"/>
      <c r="C34" s="633"/>
      <c r="D34" s="633"/>
      <c r="E34" s="633"/>
      <c r="F34" s="633"/>
      <c r="G34" s="633"/>
      <c r="H34" s="425"/>
      <c r="I34" s="426" t="s">
        <v>819</v>
      </c>
      <c r="J34" s="426"/>
      <c r="K34" s="426"/>
      <c r="L34" s="426"/>
      <c r="M34" s="426"/>
      <c r="N34" s="426"/>
      <c r="O34" s="426"/>
      <c r="P34" s="426"/>
      <c r="Q34" s="426" t="s">
        <v>820</v>
      </c>
      <c r="R34" s="426"/>
      <c r="S34" s="426"/>
      <c r="T34" s="426"/>
      <c r="U34" s="426"/>
      <c r="V34" s="426"/>
      <c r="W34" s="426"/>
      <c r="X34" s="426"/>
      <c r="Y34" s="426"/>
      <c r="Z34" s="426"/>
      <c r="AA34" s="426"/>
      <c r="AB34" s="427"/>
    </row>
    <row r="35" spans="2:28" ht="18.75" customHeight="1">
      <c r="B35" s="633"/>
      <c r="C35" s="633"/>
      <c r="D35" s="633"/>
      <c r="E35" s="633"/>
      <c r="F35" s="633"/>
      <c r="G35" s="633"/>
      <c r="H35" s="425"/>
      <c r="I35" s="426"/>
      <c r="J35" s="426"/>
      <c r="K35" s="426"/>
      <c r="L35" s="426"/>
      <c r="M35" s="426"/>
      <c r="N35" s="426"/>
      <c r="O35" s="426"/>
      <c r="P35" s="426"/>
      <c r="Q35" s="426"/>
      <c r="R35" s="426"/>
      <c r="S35" s="426"/>
      <c r="T35" s="426"/>
      <c r="U35" s="426"/>
      <c r="V35" s="426"/>
      <c r="W35" s="426"/>
      <c r="X35" s="426"/>
      <c r="Y35" s="426"/>
      <c r="Z35" s="426"/>
      <c r="AA35" s="426"/>
      <c r="AB35" s="427"/>
    </row>
    <row r="36" spans="2:28" ht="18.75" customHeight="1">
      <c r="B36" s="633"/>
      <c r="C36" s="633"/>
      <c r="D36" s="633"/>
      <c r="E36" s="633"/>
      <c r="F36" s="633"/>
      <c r="G36" s="633"/>
      <c r="H36" s="425"/>
      <c r="I36" s="426" t="s">
        <v>821</v>
      </c>
      <c r="J36" s="426"/>
      <c r="K36" s="426"/>
      <c r="L36" s="426"/>
      <c r="M36" s="426"/>
      <c r="N36" s="426"/>
      <c r="O36" s="426"/>
      <c r="P36" s="426"/>
      <c r="Q36" s="426"/>
      <c r="R36" s="426"/>
      <c r="S36" s="426"/>
      <c r="T36" s="426"/>
      <c r="U36" s="426"/>
      <c r="V36" s="426"/>
      <c r="W36" s="426"/>
      <c r="X36" s="426"/>
      <c r="Y36" s="426"/>
      <c r="Z36" s="426"/>
      <c r="AA36" s="426"/>
      <c r="AB36" s="427"/>
    </row>
    <row r="37" spans="2:28" ht="18.75" customHeight="1">
      <c r="B37" s="633"/>
      <c r="C37" s="633"/>
      <c r="D37" s="633"/>
      <c r="E37" s="633"/>
      <c r="F37" s="633"/>
      <c r="G37" s="633"/>
      <c r="H37" s="425"/>
      <c r="I37" s="426"/>
      <c r="J37" s="426"/>
      <c r="K37" s="426"/>
      <c r="L37" s="426"/>
      <c r="M37" s="426"/>
      <c r="N37" s="426"/>
      <c r="O37" s="426"/>
      <c r="P37" s="426"/>
      <c r="Q37" s="426"/>
      <c r="R37" s="426"/>
      <c r="S37" s="426"/>
      <c r="T37" s="426"/>
      <c r="U37" s="426"/>
      <c r="V37" s="426"/>
      <c r="W37" s="426"/>
      <c r="X37" s="426"/>
      <c r="Y37" s="426"/>
      <c r="Z37" s="426"/>
      <c r="AA37" s="426"/>
      <c r="AB37" s="427"/>
    </row>
    <row r="38" spans="2:29" s="271" customFormat="1" ht="18.75" customHeight="1">
      <c r="B38" s="633"/>
      <c r="C38" s="633"/>
      <c r="D38" s="633"/>
      <c r="E38" s="633"/>
      <c r="F38" s="633"/>
      <c r="G38" s="633"/>
      <c r="H38" s="425"/>
      <c r="I38" s="426" t="s">
        <v>822</v>
      </c>
      <c r="J38" s="426"/>
      <c r="K38" s="426"/>
      <c r="L38" s="426"/>
      <c r="M38" s="426"/>
      <c r="N38" s="426"/>
      <c r="O38" s="426"/>
      <c r="P38" s="426"/>
      <c r="Q38" s="426"/>
      <c r="R38" s="426"/>
      <c r="S38" s="426"/>
      <c r="T38" s="426"/>
      <c r="U38" s="426"/>
      <c r="V38" s="426"/>
      <c r="W38" s="426"/>
      <c r="X38" s="426"/>
      <c r="Y38" s="426"/>
      <c r="Z38" s="426"/>
      <c r="AA38" s="426"/>
      <c r="AB38" s="427"/>
      <c r="AC38" s="277"/>
    </row>
    <row r="39" spans="2:28" ht="18.75" customHeight="1">
      <c r="B39" s="633"/>
      <c r="C39" s="633"/>
      <c r="D39" s="633"/>
      <c r="E39" s="633"/>
      <c r="F39" s="633"/>
      <c r="G39" s="633"/>
      <c r="H39" s="428"/>
      <c r="I39" s="429"/>
      <c r="J39" s="429"/>
      <c r="K39" s="429"/>
      <c r="L39" s="429"/>
      <c r="M39" s="429"/>
      <c r="N39" s="429"/>
      <c r="O39" s="429"/>
      <c r="P39" s="429"/>
      <c r="Q39" s="429"/>
      <c r="R39" s="429"/>
      <c r="S39" s="429"/>
      <c r="T39" s="429"/>
      <c r="U39" s="429"/>
      <c r="V39" s="429"/>
      <c r="W39" s="429"/>
      <c r="X39" s="429"/>
      <c r="Y39" s="429"/>
      <c r="Z39" s="429"/>
      <c r="AA39" s="429"/>
      <c r="AB39" s="430"/>
    </row>
    <row r="40" spans="2:28" ht="18.75" customHeight="1">
      <c r="B40" s="646" t="s">
        <v>838</v>
      </c>
      <c r="C40" s="647"/>
      <c r="D40" s="647"/>
      <c r="E40" s="647"/>
      <c r="F40" s="647"/>
      <c r="G40" s="648"/>
      <c r="H40" s="646" t="s">
        <v>839</v>
      </c>
      <c r="I40" s="647"/>
      <c r="J40" s="647"/>
      <c r="K40" s="647"/>
      <c r="L40" s="647"/>
      <c r="M40" s="647"/>
      <c r="N40" s="647"/>
      <c r="O40" s="647"/>
      <c r="P40" s="647"/>
      <c r="Q40" s="647"/>
      <c r="R40" s="647"/>
      <c r="S40" s="647"/>
      <c r="T40" s="647"/>
      <c r="U40" s="647"/>
      <c r="V40" s="647"/>
      <c r="W40" s="647"/>
      <c r="X40" s="647"/>
      <c r="Y40" s="647"/>
      <c r="Z40" s="647"/>
      <c r="AA40" s="647"/>
      <c r="AB40" s="648"/>
    </row>
    <row r="41" spans="2:28" ht="18.75" customHeight="1">
      <c r="B41" s="649"/>
      <c r="C41" s="650"/>
      <c r="D41" s="650"/>
      <c r="E41" s="650"/>
      <c r="F41" s="650"/>
      <c r="G41" s="651"/>
      <c r="H41" s="649"/>
      <c r="I41" s="650"/>
      <c r="J41" s="650"/>
      <c r="K41" s="650"/>
      <c r="L41" s="650"/>
      <c r="M41" s="650"/>
      <c r="N41" s="650"/>
      <c r="O41" s="650"/>
      <c r="P41" s="650"/>
      <c r="Q41" s="650"/>
      <c r="R41" s="650"/>
      <c r="S41" s="650"/>
      <c r="T41" s="650"/>
      <c r="U41" s="650"/>
      <c r="V41" s="650"/>
      <c r="W41" s="650"/>
      <c r="X41" s="650"/>
      <c r="Y41" s="650"/>
      <c r="Z41" s="650"/>
      <c r="AA41" s="650"/>
      <c r="AB41" s="651"/>
    </row>
    <row r="42" spans="2:28" ht="18.75" customHeight="1">
      <c r="B42" s="664"/>
      <c r="C42" s="665"/>
      <c r="D42" s="665"/>
      <c r="E42" s="665"/>
      <c r="F42" s="665"/>
      <c r="G42" s="666"/>
      <c r="H42" s="664"/>
      <c r="I42" s="665"/>
      <c r="J42" s="665"/>
      <c r="K42" s="665"/>
      <c r="L42" s="665"/>
      <c r="M42" s="665"/>
      <c r="N42" s="665"/>
      <c r="O42" s="665"/>
      <c r="P42" s="665"/>
      <c r="Q42" s="665"/>
      <c r="R42" s="665"/>
      <c r="S42" s="665"/>
      <c r="T42" s="665"/>
      <c r="U42" s="665"/>
      <c r="V42" s="665"/>
      <c r="W42" s="665"/>
      <c r="X42" s="665"/>
      <c r="Y42" s="665"/>
      <c r="Z42" s="665"/>
      <c r="AA42" s="665"/>
      <c r="AB42" s="666"/>
    </row>
    <row r="43" spans="2:28" ht="18.75" customHeight="1">
      <c r="B43" s="646" t="s">
        <v>834</v>
      </c>
      <c r="C43" s="647"/>
      <c r="D43" s="647"/>
      <c r="E43" s="647"/>
      <c r="F43" s="647"/>
      <c r="G43" s="648"/>
      <c r="H43" s="667" t="s">
        <v>835</v>
      </c>
      <c r="I43" s="643"/>
      <c r="J43" s="643"/>
      <c r="K43" s="643"/>
      <c r="L43" s="643"/>
      <c r="M43" s="643"/>
      <c r="N43" s="643"/>
      <c r="O43" s="643"/>
      <c r="P43" s="643"/>
      <c r="Q43" s="643"/>
      <c r="R43" s="643" t="s">
        <v>836</v>
      </c>
      <c r="S43" s="643"/>
      <c r="T43" s="643"/>
      <c r="U43" s="643"/>
      <c r="V43" s="643"/>
      <c r="W43" s="643"/>
      <c r="X43" s="643"/>
      <c r="Y43" s="643"/>
      <c r="Z43" s="643"/>
      <c r="AA43" s="643"/>
      <c r="AB43" s="673"/>
    </row>
    <row r="44" spans="2:28" ht="18.75" customHeight="1">
      <c r="B44" s="664"/>
      <c r="C44" s="665"/>
      <c r="D44" s="665"/>
      <c r="E44" s="665"/>
      <c r="F44" s="665"/>
      <c r="G44" s="666"/>
      <c r="H44" s="668"/>
      <c r="I44" s="669"/>
      <c r="J44" s="669"/>
      <c r="K44" s="669"/>
      <c r="L44" s="669"/>
      <c r="M44" s="669"/>
      <c r="N44" s="669"/>
      <c r="O44" s="669"/>
      <c r="P44" s="669"/>
      <c r="Q44" s="669"/>
      <c r="R44" s="669"/>
      <c r="S44" s="669"/>
      <c r="T44" s="669"/>
      <c r="U44" s="669"/>
      <c r="V44" s="669"/>
      <c r="W44" s="669"/>
      <c r="X44" s="669"/>
      <c r="Y44" s="669"/>
      <c r="Z44" s="669"/>
      <c r="AA44" s="669"/>
      <c r="AB44" s="674"/>
    </row>
  </sheetData>
  <sheetProtection/>
  <mergeCells count="44">
    <mergeCell ref="Q2:S2"/>
    <mergeCell ref="T2:V2"/>
    <mergeCell ref="W2:Y2"/>
    <mergeCell ref="Z2:AB2"/>
    <mergeCell ref="W3:Y5"/>
    <mergeCell ref="Z3:AB5"/>
    <mergeCell ref="AF6:AI6"/>
    <mergeCell ref="AD4:AJ5"/>
    <mergeCell ref="Q11:R12"/>
    <mergeCell ref="H11:P12"/>
    <mergeCell ref="Y11:AB12"/>
    <mergeCell ref="S11:V12"/>
    <mergeCell ref="W11:X12"/>
    <mergeCell ref="T3:V5"/>
    <mergeCell ref="B2:O3"/>
    <mergeCell ref="F5:G5"/>
    <mergeCell ref="H5:I5"/>
    <mergeCell ref="B43:G44"/>
    <mergeCell ref="H43:Q44"/>
    <mergeCell ref="B15:G17"/>
    <mergeCell ref="H15:AB17"/>
    <mergeCell ref="H40:AB42"/>
    <mergeCell ref="B20:G30"/>
    <mergeCell ref="Q3:S5"/>
    <mergeCell ref="R43:AB44"/>
    <mergeCell ref="B40:G42"/>
    <mergeCell ref="B6:D7"/>
    <mergeCell ref="E6:N7"/>
    <mergeCell ref="P6:R7"/>
    <mergeCell ref="S6:AB7"/>
    <mergeCell ref="B18:G19"/>
    <mergeCell ref="H18:AB19"/>
    <mergeCell ref="B13:G14"/>
    <mergeCell ref="H13:AB14"/>
    <mergeCell ref="H20:AB30"/>
    <mergeCell ref="B31:G39"/>
    <mergeCell ref="N4:O4"/>
    <mergeCell ref="G4:M4"/>
    <mergeCell ref="B4:F4"/>
    <mergeCell ref="B9:G10"/>
    <mergeCell ref="H9:AB10"/>
    <mergeCell ref="B11:G12"/>
    <mergeCell ref="B5:C5"/>
    <mergeCell ref="D5:E5"/>
  </mergeCells>
  <hyperlinks>
    <hyperlink ref="AF6:AI6" location="はじめに!A1" display="「はじめに」シートに戻る"/>
  </hyperlink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AJ45"/>
  <sheetViews>
    <sheetView showZeros="0" showOutlineSymbols="0" zoomScale="85" zoomScaleNormal="85" zoomScalePageLayoutView="0" workbookViewId="0" topLeftCell="A10">
      <selection activeCell="B4" sqref="B4:L4"/>
    </sheetView>
  </sheetViews>
  <sheetFormatPr defaultColWidth="9.00390625" defaultRowHeight="13.5"/>
  <cols>
    <col min="1" max="1" width="3.25390625" style="272" customWidth="1"/>
    <col min="2" max="28" width="3.125" style="272" customWidth="1"/>
    <col min="29" max="29" width="3.125" style="273" customWidth="1"/>
    <col min="30" max="31" width="3.125" style="271" customWidth="1"/>
    <col min="32" max="37" width="9.00390625" style="271" customWidth="1"/>
    <col min="38" max="16384" width="9.00390625" style="272" customWidth="1"/>
  </cols>
  <sheetData>
    <row r="2" spans="2:29" ht="19.5" customHeight="1">
      <c r="B2" s="736" t="s">
        <v>20</v>
      </c>
      <c r="C2" s="736"/>
      <c r="D2" s="736"/>
      <c r="E2" s="736"/>
      <c r="F2" s="736"/>
      <c r="G2" s="736"/>
      <c r="H2" s="736"/>
      <c r="I2" s="736"/>
      <c r="J2" s="736"/>
      <c r="K2" s="736"/>
      <c r="L2" s="736"/>
      <c r="M2" s="736"/>
      <c r="N2" s="736"/>
      <c r="O2" s="736"/>
      <c r="P2" s="269"/>
      <c r="Q2" s="741" t="s">
        <v>346</v>
      </c>
      <c r="R2" s="741"/>
      <c r="S2" s="741"/>
      <c r="T2" s="741" t="s">
        <v>444</v>
      </c>
      <c r="U2" s="741"/>
      <c r="V2" s="741"/>
      <c r="W2" s="741" t="s">
        <v>445</v>
      </c>
      <c r="X2" s="741"/>
      <c r="Y2" s="741"/>
      <c r="Z2" s="741" t="s">
        <v>491</v>
      </c>
      <c r="AA2" s="741"/>
      <c r="AB2" s="741"/>
      <c r="AC2" s="270" t="s">
        <v>698</v>
      </c>
    </row>
    <row r="3" spans="2:29" ht="19.5" customHeight="1">
      <c r="B3" s="736"/>
      <c r="C3" s="736"/>
      <c r="D3" s="736"/>
      <c r="E3" s="736"/>
      <c r="F3" s="736"/>
      <c r="G3" s="736"/>
      <c r="H3" s="736"/>
      <c r="I3" s="736"/>
      <c r="J3" s="736"/>
      <c r="K3" s="736"/>
      <c r="L3" s="736"/>
      <c r="M3" s="736"/>
      <c r="N3" s="736"/>
      <c r="O3" s="736"/>
      <c r="P3" s="269"/>
      <c r="Q3" s="737"/>
      <c r="R3" s="737"/>
      <c r="S3" s="737"/>
      <c r="T3" s="737"/>
      <c r="U3" s="737"/>
      <c r="V3" s="737"/>
      <c r="W3" s="737"/>
      <c r="X3" s="737"/>
      <c r="Y3" s="737"/>
      <c r="Z3" s="737"/>
      <c r="AA3" s="737"/>
      <c r="AB3" s="737"/>
      <c r="AC3" s="270"/>
    </row>
    <row r="4" spans="2:36" ht="19.5" customHeight="1">
      <c r="B4" s="740">
        <f>'入力'!B24</f>
        <v>41634</v>
      </c>
      <c r="C4" s="740"/>
      <c r="D4" s="740"/>
      <c r="E4" s="740"/>
      <c r="F4" s="740"/>
      <c r="G4" s="740"/>
      <c r="H4" s="740"/>
      <c r="I4" s="740"/>
      <c r="J4" s="740"/>
      <c r="K4" s="740"/>
      <c r="L4" s="740"/>
      <c r="M4" s="746">
        <f>B4</f>
        <v>41634</v>
      </c>
      <c r="N4" s="746"/>
      <c r="O4" s="746"/>
      <c r="P4" s="269"/>
      <c r="Q4" s="738"/>
      <c r="R4" s="738"/>
      <c r="S4" s="738"/>
      <c r="T4" s="738"/>
      <c r="U4" s="738"/>
      <c r="V4" s="738"/>
      <c r="W4" s="738"/>
      <c r="X4" s="738"/>
      <c r="Y4" s="738"/>
      <c r="Z4" s="738"/>
      <c r="AA4" s="738"/>
      <c r="AB4" s="738"/>
      <c r="AD4" s="676" t="s">
        <v>79</v>
      </c>
      <c r="AE4" s="676"/>
      <c r="AF4" s="676"/>
      <c r="AG4" s="676"/>
      <c r="AH4" s="676"/>
      <c r="AI4" s="676"/>
      <c r="AJ4" s="676"/>
    </row>
    <row r="5" spans="2:36" ht="19.5" customHeight="1">
      <c r="B5" s="744" t="s">
        <v>421</v>
      </c>
      <c r="C5" s="744"/>
      <c r="D5" s="745">
        <f>'入力'!B56</f>
        <v>3</v>
      </c>
      <c r="E5" s="745"/>
      <c r="F5" s="744" t="s">
        <v>491</v>
      </c>
      <c r="G5" s="744"/>
      <c r="H5" s="745">
        <f>'入力'!B57</f>
        <v>2</v>
      </c>
      <c r="I5" s="745"/>
      <c r="J5" s="275" t="s">
        <v>452</v>
      </c>
      <c r="K5" s="275"/>
      <c r="L5" s="275"/>
      <c r="M5" s="275"/>
      <c r="N5" s="275"/>
      <c r="O5" s="275"/>
      <c r="P5" s="269"/>
      <c r="Q5" s="739"/>
      <c r="R5" s="739"/>
      <c r="S5" s="739"/>
      <c r="T5" s="739"/>
      <c r="U5" s="739"/>
      <c r="V5" s="739"/>
      <c r="W5" s="739"/>
      <c r="X5" s="739"/>
      <c r="Y5" s="739"/>
      <c r="Z5" s="739"/>
      <c r="AA5" s="739"/>
      <c r="AB5" s="739"/>
      <c r="AD5" s="676"/>
      <c r="AE5" s="676"/>
      <c r="AF5" s="676"/>
      <c r="AG5" s="676"/>
      <c r="AH5" s="676"/>
      <c r="AI5" s="676"/>
      <c r="AJ5" s="676"/>
    </row>
    <row r="6" spans="2:36" ht="19.5" customHeight="1">
      <c r="B6" s="747" t="s">
        <v>490</v>
      </c>
      <c r="C6" s="747"/>
      <c r="D6" s="747"/>
      <c r="E6" s="751" t="str">
        <f>'入力'!B11</f>
        <v>宮城太郎</v>
      </c>
      <c r="F6" s="751"/>
      <c r="G6" s="751"/>
      <c r="H6" s="751"/>
      <c r="I6" s="751"/>
      <c r="J6" s="751"/>
      <c r="K6" s="751"/>
      <c r="L6" s="751"/>
      <c r="M6" s="751"/>
      <c r="N6" s="751"/>
      <c r="O6" s="276"/>
      <c r="P6" s="747" t="s">
        <v>492</v>
      </c>
      <c r="Q6" s="747"/>
      <c r="R6" s="747"/>
      <c r="S6" s="749" t="s">
        <v>137</v>
      </c>
      <c r="T6" s="749"/>
      <c r="U6" s="749"/>
      <c r="V6" s="749"/>
      <c r="W6" s="749"/>
      <c r="X6" s="749"/>
      <c r="Y6" s="749"/>
      <c r="Z6" s="749"/>
      <c r="AA6" s="749"/>
      <c r="AB6" s="749"/>
      <c r="AD6" s="274"/>
      <c r="AE6" s="274"/>
      <c r="AF6" s="675" t="s">
        <v>729</v>
      </c>
      <c r="AG6" s="675"/>
      <c r="AH6" s="675"/>
      <c r="AI6" s="675"/>
      <c r="AJ6" s="274"/>
    </row>
    <row r="7" spans="2:30" ht="19.5" customHeight="1">
      <c r="B7" s="748"/>
      <c r="C7" s="748"/>
      <c r="D7" s="748"/>
      <c r="E7" s="752"/>
      <c r="F7" s="752"/>
      <c r="G7" s="752"/>
      <c r="H7" s="752"/>
      <c r="I7" s="752"/>
      <c r="J7" s="752"/>
      <c r="K7" s="752"/>
      <c r="L7" s="752"/>
      <c r="M7" s="752"/>
      <c r="N7" s="752"/>
      <c r="O7" s="276"/>
      <c r="P7" s="748"/>
      <c r="Q7" s="748"/>
      <c r="R7" s="748"/>
      <c r="S7" s="750"/>
      <c r="T7" s="750"/>
      <c r="U7" s="750"/>
      <c r="V7" s="750"/>
      <c r="W7" s="750"/>
      <c r="X7" s="750"/>
      <c r="Y7" s="750"/>
      <c r="Z7" s="750"/>
      <c r="AA7" s="750"/>
      <c r="AB7" s="750"/>
      <c r="AC7" s="273" t="s">
        <v>29</v>
      </c>
      <c r="AD7" s="271" t="s">
        <v>80</v>
      </c>
    </row>
    <row r="8" spans="2:28" ht="9" customHeight="1">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row>
    <row r="9" spans="2:28" ht="16.5" customHeight="1">
      <c r="B9" s="730" t="s">
        <v>21</v>
      </c>
      <c r="C9" s="731"/>
      <c r="D9" s="731"/>
      <c r="E9" s="731" t="s">
        <v>23</v>
      </c>
      <c r="F9" s="731"/>
      <c r="G9" s="731"/>
      <c r="H9" s="731"/>
      <c r="I9" s="731"/>
      <c r="J9" s="731"/>
      <c r="K9" s="731" t="s">
        <v>25</v>
      </c>
      <c r="L9" s="731"/>
      <c r="M9" s="731"/>
      <c r="N9" s="731"/>
      <c r="O9" s="731"/>
      <c r="P9" s="731"/>
      <c r="Q9" s="731"/>
      <c r="R9" s="731"/>
      <c r="S9" s="731"/>
      <c r="T9" s="731"/>
      <c r="U9" s="731"/>
      <c r="V9" s="731"/>
      <c r="W9" s="731"/>
      <c r="X9" s="742" t="s">
        <v>24</v>
      </c>
      <c r="Y9" s="742"/>
      <c r="Z9" s="742"/>
      <c r="AA9" s="742"/>
      <c r="AB9" s="743"/>
    </row>
    <row r="10" spans="2:28" ht="18.75" customHeight="1">
      <c r="B10" s="708" t="s">
        <v>22</v>
      </c>
      <c r="C10" s="709"/>
      <c r="D10" s="709"/>
      <c r="E10" s="709"/>
      <c r="F10" s="709"/>
      <c r="G10" s="709"/>
      <c r="H10" s="709"/>
      <c r="I10" s="709"/>
      <c r="J10" s="709"/>
      <c r="K10" s="693"/>
      <c r="L10" s="694"/>
      <c r="M10" s="694"/>
      <c r="N10" s="694"/>
      <c r="O10" s="694"/>
      <c r="P10" s="694"/>
      <c r="Q10" s="694"/>
      <c r="R10" s="694"/>
      <c r="S10" s="694"/>
      <c r="T10" s="694"/>
      <c r="U10" s="694"/>
      <c r="V10" s="694"/>
      <c r="W10" s="754"/>
      <c r="X10" s="735"/>
      <c r="Y10" s="735"/>
      <c r="Z10" s="735"/>
      <c r="AA10" s="735"/>
      <c r="AB10" s="753"/>
    </row>
    <row r="11" spans="2:28" ht="18.75" customHeight="1">
      <c r="B11" s="708"/>
      <c r="C11" s="709"/>
      <c r="D11" s="709"/>
      <c r="E11" s="709"/>
      <c r="F11" s="709"/>
      <c r="G11" s="709"/>
      <c r="H11" s="709"/>
      <c r="I11" s="709"/>
      <c r="J11" s="709"/>
      <c r="K11" s="699"/>
      <c r="L11" s="700"/>
      <c r="M11" s="700"/>
      <c r="N11" s="700"/>
      <c r="O11" s="700"/>
      <c r="P11" s="700"/>
      <c r="Q11" s="700"/>
      <c r="R11" s="700"/>
      <c r="S11" s="700"/>
      <c r="T11" s="700"/>
      <c r="U11" s="700"/>
      <c r="V11" s="700"/>
      <c r="W11" s="755"/>
      <c r="X11" s="735"/>
      <c r="Y11" s="735"/>
      <c r="Z11" s="735"/>
      <c r="AA11" s="735"/>
      <c r="AB11" s="753"/>
    </row>
    <row r="12" spans="2:30" ht="18.75" customHeight="1">
      <c r="B12" s="708">
        <v>1</v>
      </c>
      <c r="C12" s="709"/>
      <c r="D12" s="709"/>
      <c r="E12" s="732"/>
      <c r="F12" s="732"/>
      <c r="G12" s="732"/>
      <c r="H12" s="732"/>
      <c r="I12" s="732"/>
      <c r="J12" s="732"/>
      <c r="K12" s="721"/>
      <c r="L12" s="722"/>
      <c r="M12" s="722"/>
      <c r="N12" s="722"/>
      <c r="O12" s="722"/>
      <c r="P12" s="722"/>
      <c r="Q12" s="722"/>
      <c r="R12" s="722"/>
      <c r="S12" s="722"/>
      <c r="T12" s="722"/>
      <c r="U12" s="722"/>
      <c r="V12" s="722"/>
      <c r="W12" s="723"/>
      <c r="X12" s="733"/>
      <c r="Y12" s="733"/>
      <c r="Z12" s="733"/>
      <c r="AA12" s="733"/>
      <c r="AB12" s="734"/>
      <c r="AC12" s="273" t="s">
        <v>29</v>
      </c>
      <c r="AD12" s="271" t="s">
        <v>697</v>
      </c>
    </row>
    <row r="13" spans="2:28" ht="18.75" customHeight="1">
      <c r="B13" s="708"/>
      <c r="C13" s="709"/>
      <c r="D13" s="709"/>
      <c r="E13" s="732"/>
      <c r="F13" s="732"/>
      <c r="G13" s="732"/>
      <c r="H13" s="732"/>
      <c r="I13" s="732"/>
      <c r="J13" s="732"/>
      <c r="K13" s="724"/>
      <c r="L13" s="726"/>
      <c r="M13" s="726"/>
      <c r="N13" s="726"/>
      <c r="O13" s="726"/>
      <c r="P13" s="726"/>
      <c r="Q13" s="726"/>
      <c r="R13" s="726"/>
      <c r="S13" s="726"/>
      <c r="T13" s="726"/>
      <c r="U13" s="726"/>
      <c r="V13" s="726"/>
      <c r="W13" s="727"/>
      <c r="X13" s="733"/>
      <c r="Y13" s="733"/>
      <c r="Z13" s="733"/>
      <c r="AA13" s="733"/>
      <c r="AB13" s="734"/>
    </row>
    <row r="14" spans="2:28" ht="18.75" customHeight="1">
      <c r="B14" s="708"/>
      <c r="C14" s="709"/>
      <c r="D14" s="709"/>
      <c r="E14" s="732"/>
      <c r="F14" s="732"/>
      <c r="G14" s="732"/>
      <c r="H14" s="732"/>
      <c r="I14" s="732"/>
      <c r="J14" s="732"/>
      <c r="K14" s="724"/>
      <c r="L14" s="726"/>
      <c r="M14" s="726"/>
      <c r="N14" s="726"/>
      <c r="O14" s="726"/>
      <c r="P14" s="726"/>
      <c r="Q14" s="726"/>
      <c r="R14" s="726"/>
      <c r="S14" s="726"/>
      <c r="T14" s="726"/>
      <c r="U14" s="726"/>
      <c r="V14" s="726"/>
      <c r="W14" s="727"/>
      <c r="X14" s="733"/>
      <c r="Y14" s="733"/>
      <c r="Z14" s="733"/>
      <c r="AA14" s="733"/>
      <c r="AB14" s="734"/>
    </row>
    <row r="15" spans="2:28" ht="18.75" customHeight="1">
      <c r="B15" s="708"/>
      <c r="C15" s="709"/>
      <c r="D15" s="709"/>
      <c r="E15" s="732"/>
      <c r="F15" s="732"/>
      <c r="G15" s="732"/>
      <c r="H15" s="732"/>
      <c r="I15" s="732"/>
      <c r="J15" s="732"/>
      <c r="K15" s="725"/>
      <c r="L15" s="728"/>
      <c r="M15" s="728"/>
      <c r="N15" s="728"/>
      <c r="O15" s="728"/>
      <c r="P15" s="728"/>
      <c r="Q15" s="728"/>
      <c r="R15" s="728"/>
      <c r="S15" s="728"/>
      <c r="T15" s="728"/>
      <c r="U15" s="728"/>
      <c r="V15" s="728"/>
      <c r="W15" s="729"/>
      <c r="X15" s="733"/>
      <c r="Y15" s="733"/>
      <c r="Z15" s="733"/>
      <c r="AA15" s="733"/>
      <c r="AB15" s="734"/>
    </row>
    <row r="16" spans="2:28" ht="18.75" customHeight="1">
      <c r="B16" s="708">
        <v>2</v>
      </c>
      <c r="C16" s="709"/>
      <c r="D16" s="709"/>
      <c r="E16" s="732"/>
      <c r="F16" s="732"/>
      <c r="G16" s="732"/>
      <c r="H16" s="732"/>
      <c r="I16" s="732"/>
      <c r="J16" s="732"/>
      <c r="K16" s="721"/>
      <c r="L16" s="722"/>
      <c r="M16" s="722"/>
      <c r="N16" s="722"/>
      <c r="O16" s="722"/>
      <c r="P16" s="722"/>
      <c r="Q16" s="722"/>
      <c r="R16" s="722"/>
      <c r="S16" s="722"/>
      <c r="T16" s="722"/>
      <c r="U16" s="722"/>
      <c r="V16" s="722"/>
      <c r="W16" s="723"/>
      <c r="X16" s="733"/>
      <c r="Y16" s="733"/>
      <c r="Z16" s="733"/>
      <c r="AA16" s="733"/>
      <c r="AB16" s="734"/>
    </row>
    <row r="17" spans="2:28" ht="18.75" customHeight="1">
      <c r="B17" s="708"/>
      <c r="C17" s="709"/>
      <c r="D17" s="709"/>
      <c r="E17" s="732"/>
      <c r="F17" s="732"/>
      <c r="G17" s="732"/>
      <c r="H17" s="732"/>
      <c r="I17" s="732"/>
      <c r="J17" s="732"/>
      <c r="K17" s="724"/>
      <c r="L17" s="726"/>
      <c r="M17" s="726"/>
      <c r="N17" s="726"/>
      <c r="O17" s="726"/>
      <c r="P17" s="726"/>
      <c r="Q17" s="726"/>
      <c r="R17" s="726"/>
      <c r="S17" s="726"/>
      <c r="T17" s="726"/>
      <c r="U17" s="726"/>
      <c r="V17" s="726"/>
      <c r="W17" s="727"/>
      <c r="X17" s="733"/>
      <c r="Y17" s="733"/>
      <c r="Z17" s="733"/>
      <c r="AA17" s="733"/>
      <c r="AB17" s="734"/>
    </row>
    <row r="18" spans="2:28" ht="18.75" customHeight="1">
      <c r="B18" s="708"/>
      <c r="C18" s="709"/>
      <c r="D18" s="709"/>
      <c r="E18" s="732"/>
      <c r="F18" s="732"/>
      <c r="G18" s="732"/>
      <c r="H18" s="732"/>
      <c r="I18" s="732"/>
      <c r="J18" s="732"/>
      <c r="K18" s="724"/>
      <c r="L18" s="726"/>
      <c r="M18" s="726"/>
      <c r="N18" s="726"/>
      <c r="O18" s="726"/>
      <c r="P18" s="726"/>
      <c r="Q18" s="726"/>
      <c r="R18" s="726"/>
      <c r="S18" s="726"/>
      <c r="T18" s="726"/>
      <c r="U18" s="726"/>
      <c r="V18" s="726"/>
      <c r="W18" s="727"/>
      <c r="X18" s="733"/>
      <c r="Y18" s="733"/>
      <c r="Z18" s="733"/>
      <c r="AA18" s="733"/>
      <c r="AB18" s="734"/>
    </row>
    <row r="19" spans="2:28" ht="18.75" customHeight="1">
      <c r="B19" s="708"/>
      <c r="C19" s="709"/>
      <c r="D19" s="709"/>
      <c r="E19" s="732"/>
      <c r="F19" s="732"/>
      <c r="G19" s="732"/>
      <c r="H19" s="732"/>
      <c r="I19" s="732"/>
      <c r="J19" s="732"/>
      <c r="K19" s="725"/>
      <c r="L19" s="728"/>
      <c r="M19" s="728"/>
      <c r="N19" s="728"/>
      <c r="O19" s="728"/>
      <c r="P19" s="728"/>
      <c r="Q19" s="728"/>
      <c r="R19" s="728"/>
      <c r="S19" s="728"/>
      <c r="T19" s="728"/>
      <c r="U19" s="728"/>
      <c r="V19" s="728"/>
      <c r="W19" s="729"/>
      <c r="X19" s="733"/>
      <c r="Y19" s="733"/>
      <c r="Z19" s="733"/>
      <c r="AA19" s="733"/>
      <c r="AB19" s="734"/>
    </row>
    <row r="20" spans="1:28" ht="18.75" customHeight="1">
      <c r="A20" s="272">
        <v>0</v>
      </c>
      <c r="B20" s="708">
        <v>3</v>
      </c>
      <c r="C20" s="709"/>
      <c r="D20" s="709"/>
      <c r="E20" s="732"/>
      <c r="F20" s="732"/>
      <c r="G20" s="732"/>
      <c r="H20" s="732"/>
      <c r="I20" s="732"/>
      <c r="J20" s="732"/>
      <c r="K20" s="721"/>
      <c r="L20" s="722"/>
      <c r="M20" s="722"/>
      <c r="N20" s="722"/>
      <c r="O20" s="722"/>
      <c r="P20" s="722"/>
      <c r="Q20" s="722"/>
      <c r="R20" s="722"/>
      <c r="S20" s="722"/>
      <c r="T20" s="722"/>
      <c r="U20" s="722"/>
      <c r="V20" s="722"/>
      <c r="W20" s="723"/>
      <c r="X20" s="733"/>
      <c r="Y20" s="733"/>
      <c r="Z20" s="733"/>
      <c r="AA20" s="733"/>
      <c r="AB20" s="734"/>
    </row>
    <row r="21" spans="2:28" ht="18.75" customHeight="1">
      <c r="B21" s="708"/>
      <c r="C21" s="709"/>
      <c r="D21" s="709"/>
      <c r="E21" s="732"/>
      <c r="F21" s="732"/>
      <c r="G21" s="732"/>
      <c r="H21" s="732"/>
      <c r="I21" s="732"/>
      <c r="J21" s="732"/>
      <c r="K21" s="724"/>
      <c r="L21" s="726"/>
      <c r="M21" s="726"/>
      <c r="N21" s="726"/>
      <c r="O21" s="726"/>
      <c r="P21" s="726"/>
      <c r="Q21" s="726"/>
      <c r="R21" s="726"/>
      <c r="S21" s="726"/>
      <c r="T21" s="726"/>
      <c r="U21" s="726"/>
      <c r="V21" s="726"/>
      <c r="W21" s="727"/>
      <c r="X21" s="733"/>
      <c r="Y21" s="733"/>
      <c r="Z21" s="733"/>
      <c r="AA21" s="733"/>
      <c r="AB21" s="734"/>
    </row>
    <row r="22" spans="2:28" ht="18.75" customHeight="1">
      <c r="B22" s="708"/>
      <c r="C22" s="709"/>
      <c r="D22" s="709"/>
      <c r="E22" s="732"/>
      <c r="F22" s="732"/>
      <c r="G22" s="732"/>
      <c r="H22" s="732"/>
      <c r="I22" s="732"/>
      <c r="J22" s="732"/>
      <c r="K22" s="724"/>
      <c r="L22" s="726"/>
      <c r="M22" s="726"/>
      <c r="N22" s="726"/>
      <c r="O22" s="726"/>
      <c r="P22" s="726"/>
      <c r="Q22" s="726"/>
      <c r="R22" s="726"/>
      <c r="S22" s="726"/>
      <c r="T22" s="726"/>
      <c r="U22" s="726"/>
      <c r="V22" s="726"/>
      <c r="W22" s="727"/>
      <c r="X22" s="733"/>
      <c r="Y22" s="733"/>
      <c r="Z22" s="733"/>
      <c r="AA22" s="733"/>
      <c r="AB22" s="734"/>
    </row>
    <row r="23" spans="2:28" ht="18.75" customHeight="1">
      <c r="B23" s="708"/>
      <c r="C23" s="709"/>
      <c r="D23" s="709"/>
      <c r="E23" s="732"/>
      <c r="F23" s="732"/>
      <c r="G23" s="732"/>
      <c r="H23" s="732"/>
      <c r="I23" s="732"/>
      <c r="J23" s="732"/>
      <c r="K23" s="725"/>
      <c r="L23" s="728"/>
      <c r="M23" s="728"/>
      <c r="N23" s="728"/>
      <c r="O23" s="728"/>
      <c r="P23" s="728"/>
      <c r="Q23" s="728"/>
      <c r="R23" s="728"/>
      <c r="S23" s="728"/>
      <c r="T23" s="728"/>
      <c r="U23" s="728"/>
      <c r="V23" s="728"/>
      <c r="W23" s="729"/>
      <c r="X23" s="733"/>
      <c r="Y23" s="733"/>
      <c r="Z23" s="733"/>
      <c r="AA23" s="733"/>
      <c r="AB23" s="734"/>
    </row>
    <row r="24" spans="2:28" ht="18.75" customHeight="1">
      <c r="B24" s="708">
        <v>4</v>
      </c>
      <c r="C24" s="709"/>
      <c r="D24" s="709"/>
      <c r="E24" s="732"/>
      <c r="F24" s="732"/>
      <c r="G24" s="732"/>
      <c r="H24" s="732"/>
      <c r="I24" s="732"/>
      <c r="J24" s="732"/>
      <c r="K24" s="721"/>
      <c r="L24" s="722"/>
      <c r="M24" s="722"/>
      <c r="N24" s="722"/>
      <c r="O24" s="722"/>
      <c r="P24" s="722"/>
      <c r="Q24" s="722"/>
      <c r="R24" s="722"/>
      <c r="S24" s="722"/>
      <c r="T24" s="722"/>
      <c r="U24" s="722"/>
      <c r="V24" s="722"/>
      <c r="W24" s="723"/>
      <c r="X24" s="733"/>
      <c r="Y24" s="733"/>
      <c r="Z24" s="733"/>
      <c r="AA24" s="733"/>
      <c r="AB24" s="734"/>
    </row>
    <row r="25" spans="2:28" ht="18.75" customHeight="1">
      <c r="B25" s="708"/>
      <c r="C25" s="709"/>
      <c r="D25" s="709"/>
      <c r="E25" s="732"/>
      <c r="F25" s="732"/>
      <c r="G25" s="732"/>
      <c r="H25" s="732"/>
      <c r="I25" s="732"/>
      <c r="J25" s="732"/>
      <c r="K25" s="724"/>
      <c r="L25" s="726"/>
      <c r="M25" s="726"/>
      <c r="N25" s="726"/>
      <c r="O25" s="726"/>
      <c r="P25" s="726"/>
      <c r="Q25" s="726"/>
      <c r="R25" s="726"/>
      <c r="S25" s="726"/>
      <c r="T25" s="726"/>
      <c r="U25" s="726"/>
      <c r="V25" s="726"/>
      <c r="W25" s="727"/>
      <c r="X25" s="733"/>
      <c r="Y25" s="733"/>
      <c r="Z25" s="733"/>
      <c r="AA25" s="733"/>
      <c r="AB25" s="734"/>
    </row>
    <row r="26" spans="2:28" ht="18.75" customHeight="1">
      <c r="B26" s="708"/>
      <c r="C26" s="709"/>
      <c r="D26" s="709"/>
      <c r="E26" s="732"/>
      <c r="F26" s="732"/>
      <c r="G26" s="732"/>
      <c r="H26" s="732"/>
      <c r="I26" s="732"/>
      <c r="J26" s="732"/>
      <c r="K26" s="724"/>
      <c r="L26" s="726"/>
      <c r="M26" s="726"/>
      <c r="N26" s="726"/>
      <c r="O26" s="726"/>
      <c r="P26" s="726"/>
      <c r="Q26" s="726"/>
      <c r="R26" s="726"/>
      <c r="S26" s="726"/>
      <c r="T26" s="726"/>
      <c r="U26" s="726"/>
      <c r="V26" s="726"/>
      <c r="W26" s="727"/>
      <c r="X26" s="733"/>
      <c r="Y26" s="733"/>
      <c r="Z26" s="733"/>
      <c r="AA26" s="733"/>
      <c r="AB26" s="734"/>
    </row>
    <row r="27" spans="2:28" ht="18.75" customHeight="1">
      <c r="B27" s="708"/>
      <c r="C27" s="709"/>
      <c r="D27" s="709"/>
      <c r="E27" s="732"/>
      <c r="F27" s="732"/>
      <c r="G27" s="732"/>
      <c r="H27" s="732"/>
      <c r="I27" s="732"/>
      <c r="J27" s="732"/>
      <c r="K27" s="725"/>
      <c r="L27" s="728"/>
      <c r="M27" s="728"/>
      <c r="N27" s="728"/>
      <c r="O27" s="728"/>
      <c r="P27" s="728"/>
      <c r="Q27" s="728"/>
      <c r="R27" s="728"/>
      <c r="S27" s="728"/>
      <c r="T27" s="728"/>
      <c r="U27" s="728"/>
      <c r="V27" s="728"/>
      <c r="W27" s="729"/>
      <c r="X27" s="733"/>
      <c r="Y27" s="733"/>
      <c r="Z27" s="733"/>
      <c r="AA27" s="733"/>
      <c r="AB27" s="734"/>
    </row>
    <row r="28" spans="2:28" ht="18.75" customHeight="1">
      <c r="B28" s="708" t="s">
        <v>26</v>
      </c>
      <c r="C28" s="709"/>
      <c r="D28" s="709"/>
      <c r="E28" s="709"/>
      <c r="F28" s="709"/>
      <c r="G28" s="709"/>
      <c r="H28" s="709"/>
      <c r="I28" s="709"/>
      <c r="J28" s="709"/>
      <c r="K28" s="735"/>
      <c r="L28" s="735"/>
      <c r="M28" s="735"/>
      <c r="N28" s="735"/>
      <c r="O28" s="735"/>
      <c r="P28" s="735"/>
      <c r="Q28" s="735"/>
      <c r="R28" s="735"/>
      <c r="S28" s="735"/>
      <c r="T28" s="735"/>
      <c r="U28" s="735"/>
      <c r="V28" s="735"/>
      <c r="W28" s="735"/>
      <c r="X28" s="733"/>
      <c r="Y28" s="733"/>
      <c r="Z28" s="733"/>
      <c r="AA28" s="733"/>
      <c r="AB28" s="734"/>
    </row>
    <row r="29" spans="2:28" ht="18.75" customHeight="1">
      <c r="B29" s="708"/>
      <c r="C29" s="709"/>
      <c r="D29" s="709"/>
      <c r="E29" s="709"/>
      <c r="F29" s="709"/>
      <c r="G29" s="709"/>
      <c r="H29" s="709"/>
      <c r="I29" s="709"/>
      <c r="J29" s="709"/>
      <c r="K29" s="735"/>
      <c r="L29" s="735"/>
      <c r="M29" s="735"/>
      <c r="N29" s="735"/>
      <c r="O29" s="735"/>
      <c r="P29" s="735"/>
      <c r="Q29" s="735"/>
      <c r="R29" s="735"/>
      <c r="S29" s="735"/>
      <c r="T29" s="735"/>
      <c r="U29" s="735"/>
      <c r="V29" s="735"/>
      <c r="W29" s="735"/>
      <c r="X29" s="733"/>
      <c r="Y29" s="733"/>
      <c r="Z29" s="733"/>
      <c r="AA29" s="733"/>
      <c r="AB29" s="734"/>
    </row>
    <row r="30" spans="2:28" ht="18.75" customHeight="1">
      <c r="B30" s="708">
        <v>5</v>
      </c>
      <c r="C30" s="709"/>
      <c r="D30" s="709"/>
      <c r="E30" s="732" t="s">
        <v>372</v>
      </c>
      <c r="F30" s="732"/>
      <c r="G30" s="732"/>
      <c r="H30" s="732"/>
      <c r="I30" s="732"/>
      <c r="J30" s="732"/>
      <c r="K30" s="721" t="s">
        <v>320</v>
      </c>
      <c r="L30" s="722"/>
      <c r="M30" s="722"/>
      <c r="N30" s="722"/>
      <c r="O30" s="722"/>
      <c r="P30" s="722"/>
      <c r="Q30" s="722"/>
      <c r="R30" s="722"/>
      <c r="S30" s="722"/>
      <c r="T30" s="722"/>
      <c r="U30" s="722"/>
      <c r="V30" s="722"/>
      <c r="W30" s="723"/>
      <c r="X30" s="733"/>
      <c r="Y30" s="733"/>
      <c r="Z30" s="733"/>
      <c r="AA30" s="733"/>
      <c r="AB30" s="734"/>
    </row>
    <row r="31" spans="2:28" ht="18.75" customHeight="1">
      <c r="B31" s="708"/>
      <c r="C31" s="709"/>
      <c r="D31" s="709"/>
      <c r="E31" s="732"/>
      <c r="F31" s="732"/>
      <c r="G31" s="732"/>
      <c r="H31" s="732"/>
      <c r="I31" s="732"/>
      <c r="J31" s="732"/>
      <c r="K31" s="724"/>
      <c r="L31" s="756" t="s">
        <v>321</v>
      </c>
      <c r="M31" s="756"/>
      <c r="N31" s="756"/>
      <c r="O31" s="756"/>
      <c r="P31" s="756"/>
      <c r="Q31" s="756"/>
      <c r="R31" s="756"/>
      <c r="S31" s="756"/>
      <c r="T31" s="756"/>
      <c r="U31" s="756"/>
      <c r="V31" s="756"/>
      <c r="W31" s="757"/>
      <c r="X31" s="733"/>
      <c r="Y31" s="733"/>
      <c r="Z31" s="733"/>
      <c r="AA31" s="733"/>
      <c r="AB31" s="734"/>
    </row>
    <row r="32" spans="2:28" ht="18.75" customHeight="1">
      <c r="B32" s="708"/>
      <c r="C32" s="709"/>
      <c r="D32" s="709"/>
      <c r="E32" s="732"/>
      <c r="F32" s="732"/>
      <c r="G32" s="732"/>
      <c r="H32" s="732"/>
      <c r="I32" s="732"/>
      <c r="J32" s="732"/>
      <c r="K32" s="724"/>
      <c r="L32" s="756"/>
      <c r="M32" s="756"/>
      <c r="N32" s="756"/>
      <c r="O32" s="756"/>
      <c r="P32" s="756"/>
      <c r="Q32" s="756"/>
      <c r="R32" s="756"/>
      <c r="S32" s="756"/>
      <c r="T32" s="756"/>
      <c r="U32" s="756"/>
      <c r="V32" s="756"/>
      <c r="W32" s="757"/>
      <c r="X32" s="733"/>
      <c r="Y32" s="733"/>
      <c r="Z32" s="733"/>
      <c r="AA32" s="733"/>
      <c r="AB32" s="734"/>
    </row>
    <row r="33" spans="2:28" ht="18.75" customHeight="1">
      <c r="B33" s="708"/>
      <c r="C33" s="709"/>
      <c r="D33" s="709"/>
      <c r="E33" s="732"/>
      <c r="F33" s="732"/>
      <c r="G33" s="732"/>
      <c r="H33" s="732"/>
      <c r="I33" s="732"/>
      <c r="J33" s="732"/>
      <c r="K33" s="725"/>
      <c r="L33" s="758"/>
      <c r="M33" s="758"/>
      <c r="N33" s="758"/>
      <c r="O33" s="758"/>
      <c r="P33" s="758"/>
      <c r="Q33" s="758"/>
      <c r="R33" s="758"/>
      <c r="S33" s="758"/>
      <c r="T33" s="758"/>
      <c r="U33" s="758"/>
      <c r="V33" s="758"/>
      <c r="W33" s="759"/>
      <c r="X33" s="733"/>
      <c r="Y33" s="733"/>
      <c r="Z33" s="733"/>
      <c r="AA33" s="733"/>
      <c r="AB33" s="734"/>
    </row>
    <row r="34" spans="2:28" ht="18.75" customHeight="1">
      <c r="B34" s="708">
        <v>6</v>
      </c>
      <c r="C34" s="709"/>
      <c r="D34" s="709"/>
      <c r="E34" s="732" t="s">
        <v>362</v>
      </c>
      <c r="F34" s="732"/>
      <c r="G34" s="732"/>
      <c r="H34" s="732"/>
      <c r="I34" s="732"/>
      <c r="J34" s="732"/>
      <c r="K34" s="721" t="s">
        <v>322</v>
      </c>
      <c r="L34" s="722"/>
      <c r="M34" s="722"/>
      <c r="N34" s="722"/>
      <c r="O34" s="722"/>
      <c r="P34" s="722"/>
      <c r="Q34" s="722"/>
      <c r="R34" s="722"/>
      <c r="S34" s="722"/>
      <c r="T34" s="722"/>
      <c r="U34" s="722"/>
      <c r="V34" s="722"/>
      <c r="W34" s="723"/>
      <c r="X34" s="733"/>
      <c r="Y34" s="733"/>
      <c r="Z34" s="733"/>
      <c r="AA34" s="733"/>
      <c r="AB34" s="734"/>
    </row>
    <row r="35" spans="2:28" ht="18.75" customHeight="1">
      <c r="B35" s="708"/>
      <c r="C35" s="709"/>
      <c r="D35" s="709"/>
      <c r="E35" s="732"/>
      <c r="F35" s="732"/>
      <c r="G35" s="732"/>
      <c r="H35" s="732"/>
      <c r="I35" s="732"/>
      <c r="J35" s="732"/>
      <c r="K35" s="724"/>
      <c r="L35" s="756" t="s">
        <v>323</v>
      </c>
      <c r="M35" s="756"/>
      <c r="N35" s="756"/>
      <c r="O35" s="756"/>
      <c r="P35" s="756"/>
      <c r="Q35" s="756"/>
      <c r="R35" s="756"/>
      <c r="S35" s="756"/>
      <c r="T35" s="756"/>
      <c r="U35" s="756"/>
      <c r="V35" s="756"/>
      <c r="W35" s="757"/>
      <c r="X35" s="733"/>
      <c r="Y35" s="733"/>
      <c r="Z35" s="733"/>
      <c r="AA35" s="733"/>
      <c r="AB35" s="734"/>
    </row>
    <row r="36" spans="2:28" ht="18.75" customHeight="1">
      <c r="B36" s="708"/>
      <c r="C36" s="709"/>
      <c r="D36" s="709"/>
      <c r="E36" s="732"/>
      <c r="F36" s="732"/>
      <c r="G36" s="732"/>
      <c r="H36" s="732"/>
      <c r="I36" s="732"/>
      <c r="J36" s="732"/>
      <c r="K36" s="724"/>
      <c r="L36" s="756"/>
      <c r="M36" s="756"/>
      <c r="N36" s="756"/>
      <c r="O36" s="756"/>
      <c r="P36" s="756"/>
      <c r="Q36" s="756"/>
      <c r="R36" s="756"/>
      <c r="S36" s="756"/>
      <c r="T36" s="756"/>
      <c r="U36" s="756"/>
      <c r="V36" s="756"/>
      <c r="W36" s="757"/>
      <c r="X36" s="733"/>
      <c r="Y36" s="733"/>
      <c r="Z36" s="733"/>
      <c r="AA36" s="733"/>
      <c r="AB36" s="734"/>
    </row>
    <row r="37" spans="2:28" ht="18.75" customHeight="1">
      <c r="B37" s="708"/>
      <c r="C37" s="709"/>
      <c r="D37" s="709"/>
      <c r="E37" s="732"/>
      <c r="F37" s="732"/>
      <c r="G37" s="732"/>
      <c r="H37" s="732"/>
      <c r="I37" s="732"/>
      <c r="J37" s="732"/>
      <c r="K37" s="725"/>
      <c r="L37" s="758"/>
      <c r="M37" s="758"/>
      <c r="N37" s="758"/>
      <c r="O37" s="758"/>
      <c r="P37" s="758"/>
      <c r="Q37" s="758"/>
      <c r="R37" s="758"/>
      <c r="S37" s="758"/>
      <c r="T37" s="758"/>
      <c r="U37" s="758"/>
      <c r="V37" s="758"/>
      <c r="W37" s="759"/>
      <c r="X37" s="733"/>
      <c r="Y37" s="733"/>
      <c r="Z37" s="733"/>
      <c r="AA37" s="733"/>
      <c r="AB37" s="734"/>
    </row>
    <row r="38" spans="2:28" ht="18.75" customHeight="1">
      <c r="B38" s="702" t="s">
        <v>27</v>
      </c>
      <c r="C38" s="703"/>
      <c r="D38" s="703"/>
      <c r="E38" s="703"/>
      <c r="F38" s="703"/>
      <c r="G38" s="703"/>
      <c r="H38" s="703"/>
      <c r="I38" s="703"/>
      <c r="J38" s="703"/>
      <c r="K38" s="693" t="s">
        <v>133</v>
      </c>
      <c r="L38" s="694"/>
      <c r="M38" s="694"/>
      <c r="N38" s="694"/>
      <c r="O38" s="694"/>
      <c r="P38" s="694"/>
      <c r="Q38" s="694"/>
      <c r="R38" s="694"/>
      <c r="S38" s="694"/>
      <c r="T38" s="694"/>
      <c r="U38" s="694"/>
      <c r="V38" s="694"/>
      <c r="W38" s="694"/>
      <c r="X38" s="694"/>
      <c r="Y38" s="694"/>
      <c r="Z38" s="694"/>
      <c r="AA38" s="694"/>
      <c r="AB38" s="695"/>
    </row>
    <row r="39" spans="2:29" s="271" customFormat="1" ht="18.75" customHeight="1">
      <c r="B39" s="702"/>
      <c r="C39" s="703"/>
      <c r="D39" s="703"/>
      <c r="E39" s="703"/>
      <c r="F39" s="703"/>
      <c r="G39" s="703"/>
      <c r="H39" s="703"/>
      <c r="I39" s="703"/>
      <c r="J39" s="703"/>
      <c r="K39" s="696"/>
      <c r="L39" s="697"/>
      <c r="M39" s="697"/>
      <c r="N39" s="697"/>
      <c r="O39" s="697"/>
      <c r="P39" s="697"/>
      <c r="Q39" s="697"/>
      <c r="R39" s="697"/>
      <c r="S39" s="697"/>
      <c r="T39" s="697"/>
      <c r="U39" s="697"/>
      <c r="V39" s="697"/>
      <c r="W39" s="697"/>
      <c r="X39" s="697"/>
      <c r="Y39" s="697"/>
      <c r="Z39" s="697"/>
      <c r="AA39" s="697"/>
      <c r="AB39" s="698"/>
      <c r="AC39" s="277"/>
    </row>
    <row r="40" spans="2:28" ht="18.75" customHeight="1">
      <c r="B40" s="702"/>
      <c r="C40" s="703"/>
      <c r="D40" s="703"/>
      <c r="E40" s="703"/>
      <c r="F40" s="703"/>
      <c r="G40" s="703"/>
      <c r="H40" s="703"/>
      <c r="I40" s="703"/>
      <c r="J40" s="703"/>
      <c r="K40" s="699"/>
      <c r="L40" s="700"/>
      <c r="M40" s="700"/>
      <c r="N40" s="700"/>
      <c r="O40" s="700"/>
      <c r="P40" s="700"/>
      <c r="Q40" s="700"/>
      <c r="R40" s="700"/>
      <c r="S40" s="700"/>
      <c r="T40" s="700"/>
      <c r="U40" s="700"/>
      <c r="V40" s="700"/>
      <c r="W40" s="700"/>
      <c r="X40" s="700"/>
      <c r="Y40" s="700"/>
      <c r="Z40" s="700"/>
      <c r="AA40" s="700"/>
      <c r="AB40" s="701"/>
    </row>
    <row r="41" spans="2:28" ht="18.75" customHeight="1">
      <c r="B41" s="702" t="s">
        <v>360</v>
      </c>
      <c r="C41" s="703"/>
      <c r="D41" s="703"/>
      <c r="E41" s="703"/>
      <c r="F41" s="703"/>
      <c r="G41" s="703"/>
      <c r="H41" s="703"/>
      <c r="I41" s="703"/>
      <c r="J41" s="703"/>
      <c r="K41" s="712"/>
      <c r="L41" s="713"/>
      <c r="M41" s="713"/>
      <c r="N41" s="713"/>
      <c r="O41" s="713"/>
      <c r="P41" s="713"/>
      <c r="Q41" s="713"/>
      <c r="R41" s="713"/>
      <c r="S41" s="713"/>
      <c r="T41" s="713"/>
      <c r="U41" s="713"/>
      <c r="V41" s="713"/>
      <c r="W41" s="713"/>
      <c r="X41" s="713"/>
      <c r="Y41" s="713"/>
      <c r="Z41" s="713"/>
      <c r="AA41" s="713"/>
      <c r="AB41" s="714"/>
    </row>
    <row r="42" spans="2:28" ht="18.75" customHeight="1">
      <c r="B42" s="702"/>
      <c r="C42" s="703"/>
      <c r="D42" s="703"/>
      <c r="E42" s="703"/>
      <c r="F42" s="703"/>
      <c r="G42" s="703"/>
      <c r="H42" s="703"/>
      <c r="I42" s="703"/>
      <c r="J42" s="703"/>
      <c r="K42" s="715"/>
      <c r="L42" s="716"/>
      <c r="M42" s="716"/>
      <c r="N42" s="716"/>
      <c r="O42" s="716"/>
      <c r="P42" s="716"/>
      <c r="Q42" s="716"/>
      <c r="R42" s="716"/>
      <c r="S42" s="716"/>
      <c r="T42" s="716"/>
      <c r="U42" s="716"/>
      <c r="V42" s="716"/>
      <c r="W42" s="716"/>
      <c r="X42" s="716"/>
      <c r="Y42" s="716"/>
      <c r="Z42" s="716"/>
      <c r="AA42" s="716"/>
      <c r="AB42" s="717"/>
    </row>
    <row r="43" spans="2:28" ht="18.75" customHeight="1">
      <c r="B43" s="702"/>
      <c r="C43" s="703"/>
      <c r="D43" s="703"/>
      <c r="E43" s="703"/>
      <c r="F43" s="703"/>
      <c r="G43" s="703"/>
      <c r="H43" s="703"/>
      <c r="I43" s="703"/>
      <c r="J43" s="703"/>
      <c r="K43" s="718"/>
      <c r="L43" s="719"/>
      <c r="M43" s="719"/>
      <c r="N43" s="719"/>
      <c r="O43" s="719"/>
      <c r="P43" s="719"/>
      <c r="Q43" s="719"/>
      <c r="R43" s="719"/>
      <c r="S43" s="719"/>
      <c r="T43" s="719"/>
      <c r="U43" s="719"/>
      <c r="V43" s="719"/>
      <c r="W43" s="719"/>
      <c r="X43" s="719"/>
      <c r="Y43" s="719"/>
      <c r="Z43" s="719"/>
      <c r="AA43" s="719"/>
      <c r="AB43" s="720"/>
    </row>
    <row r="44" spans="2:28" ht="18.75" customHeight="1">
      <c r="B44" s="708" t="s">
        <v>28</v>
      </c>
      <c r="C44" s="709"/>
      <c r="D44" s="709"/>
      <c r="E44" s="709"/>
      <c r="F44" s="709"/>
      <c r="G44" s="709"/>
      <c r="H44" s="709"/>
      <c r="I44" s="709"/>
      <c r="J44" s="709"/>
      <c r="K44" s="704"/>
      <c r="L44" s="704"/>
      <c r="M44" s="704"/>
      <c r="N44" s="704"/>
      <c r="O44" s="704"/>
      <c r="P44" s="704"/>
      <c r="Q44" s="704"/>
      <c r="R44" s="704"/>
      <c r="S44" s="704"/>
      <c r="T44" s="704"/>
      <c r="U44" s="704"/>
      <c r="V44" s="704"/>
      <c r="W44" s="704"/>
      <c r="X44" s="704"/>
      <c r="Y44" s="704"/>
      <c r="Z44" s="704"/>
      <c r="AA44" s="704"/>
      <c r="AB44" s="705"/>
    </row>
    <row r="45" spans="2:28" ht="18.75" customHeight="1">
      <c r="B45" s="710"/>
      <c r="C45" s="711"/>
      <c r="D45" s="711"/>
      <c r="E45" s="711"/>
      <c r="F45" s="711"/>
      <c r="G45" s="711"/>
      <c r="H45" s="711"/>
      <c r="I45" s="711"/>
      <c r="J45" s="711"/>
      <c r="K45" s="706"/>
      <c r="L45" s="706"/>
      <c r="M45" s="706"/>
      <c r="N45" s="706"/>
      <c r="O45" s="706"/>
      <c r="P45" s="706"/>
      <c r="Q45" s="706"/>
      <c r="R45" s="706"/>
      <c r="S45" s="706"/>
      <c r="T45" s="706"/>
      <c r="U45" s="706"/>
      <c r="V45" s="706"/>
      <c r="W45" s="706"/>
      <c r="X45" s="706"/>
      <c r="Y45" s="706"/>
      <c r="Z45" s="706"/>
      <c r="AA45" s="706"/>
      <c r="AB45" s="707"/>
    </row>
  </sheetData>
  <sheetProtection/>
  <mergeCells count="73">
    <mergeCell ref="K35:K37"/>
    <mergeCell ref="L35:W37"/>
    <mergeCell ref="L31:W33"/>
    <mergeCell ref="K31:K33"/>
    <mergeCell ref="K34:W34"/>
    <mergeCell ref="K20:W20"/>
    <mergeCell ref="K21:K23"/>
    <mergeCell ref="L21:W23"/>
    <mergeCell ref="K24:W24"/>
    <mergeCell ref="K25:K27"/>
    <mergeCell ref="P6:R7"/>
    <mergeCell ref="S6:AB7"/>
    <mergeCell ref="E6:N7"/>
    <mergeCell ref="E30:J33"/>
    <mergeCell ref="B24:D27"/>
    <mergeCell ref="X10:AB11"/>
    <mergeCell ref="K10:W11"/>
    <mergeCell ref="X12:AB15"/>
    <mergeCell ref="B20:D23"/>
    <mergeCell ref="X20:AB23"/>
    <mergeCell ref="B5:C5"/>
    <mergeCell ref="F5:G5"/>
    <mergeCell ref="D5:E5"/>
    <mergeCell ref="H5:I5"/>
    <mergeCell ref="M4:O4"/>
    <mergeCell ref="E12:J15"/>
    <mergeCell ref="B12:D15"/>
    <mergeCell ref="B6:D7"/>
    <mergeCell ref="Z2:AB2"/>
    <mergeCell ref="W2:Y2"/>
    <mergeCell ref="T2:V2"/>
    <mergeCell ref="Q2:S2"/>
    <mergeCell ref="AD4:AJ5"/>
    <mergeCell ref="X9:AB9"/>
    <mergeCell ref="K9:W9"/>
    <mergeCell ref="W3:Y5"/>
    <mergeCell ref="T3:V5"/>
    <mergeCell ref="Q3:S5"/>
    <mergeCell ref="AF6:AI6"/>
    <mergeCell ref="B2:O3"/>
    <mergeCell ref="Z3:AB5"/>
    <mergeCell ref="B4:L4"/>
    <mergeCell ref="E20:J23"/>
    <mergeCell ref="E24:J27"/>
    <mergeCell ref="L13:W15"/>
    <mergeCell ref="K13:K15"/>
    <mergeCell ref="K12:W12"/>
    <mergeCell ref="X16:AB19"/>
    <mergeCell ref="X34:AB37"/>
    <mergeCell ref="E34:J37"/>
    <mergeCell ref="B28:J29"/>
    <mergeCell ref="B34:D37"/>
    <mergeCell ref="B30:D33"/>
    <mergeCell ref="X24:AB27"/>
    <mergeCell ref="X30:AB33"/>
    <mergeCell ref="X28:AB29"/>
    <mergeCell ref="K28:W29"/>
    <mergeCell ref="L25:W27"/>
    <mergeCell ref="K30:W30"/>
    <mergeCell ref="K16:W16"/>
    <mergeCell ref="K17:K19"/>
    <mergeCell ref="L17:W19"/>
    <mergeCell ref="B9:D9"/>
    <mergeCell ref="B10:J11"/>
    <mergeCell ref="E9:J9"/>
    <mergeCell ref="E16:J19"/>
    <mergeCell ref="B16:D19"/>
    <mergeCell ref="K38:AB40"/>
    <mergeCell ref="B38:J40"/>
    <mergeCell ref="K44:AB45"/>
    <mergeCell ref="B44:J45"/>
    <mergeCell ref="K41:AB43"/>
    <mergeCell ref="B41:J43"/>
  </mergeCells>
  <hyperlinks>
    <hyperlink ref="AF6:AI6" location="はじめに!A1" display="「はじめに」シートに戻る"/>
  </hyperlink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AJ45"/>
  <sheetViews>
    <sheetView showZeros="0" showOutlineSymbols="0" zoomScale="85" zoomScaleNormal="85" zoomScalePageLayoutView="0" workbookViewId="0" topLeftCell="A16">
      <selection activeCell="AF6" sqref="AF6:AI6"/>
    </sheetView>
  </sheetViews>
  <sheetFormatPr defaultColWidth="9.00390625" defaultRowHeight="13.5"/>
  <cols>
    <col min="1" max="1" width="3.25390625" style="272" customWidth="1"/>
    <col min="2" max="28" width="3.125" style="272" customWidth="1"/>
    <col min="29" max="29" width="3.125" style="273" customWidth="1"/>
    <col min="30" max="31" width="3.125" style="271" customWidth="1"/>
    <col min="32" max="37" width="9.00390625" style="271" customWidth="1"/>
    <col min="38" max="16384" width="9.00390625" style="272" customWidth="1"/>
  </cols>
  <sheetData>
    <row r="2" spans="2:29" ht="19.5" customHeight="1">
      <c r="B2" s="736" t="s">
        <v>20</v>
      </c>
      <c r="C2" s="736"/>
      <c r="D2" s="736"/>
      <c r="E2" s="736"/>
      <c r="F2" s="736"/>
      <c r="G2" s="736"/>
      <c r="H2" s="736"/>
      <c r="I2" s="736"/>
      <c r="J2" s="736"/>
      <c r="K2" s="736"/>
      <c r="L2" s="736"/>
      <c r="M2" s="736"/>
      <c r="N2" s="736"/>
      <c r="O2" s="736"/>
      <c r="P2" s="269"/>
      <c r="Q2" s="741" t="s">
        <v>346</v>
      </c>
      <c r="R2" s="741"/>
      <c r="S2" s="741"/>
      <c r="T2" s="741" t="s">
        <v>444</v>
      </c>
      <c r="U2" s="741"/>
      <c r="V2" s="741"/>
      <c r="W2" s="741" t="s">
        <v>445</v>
      </c>
      <c r="X2" s="741"/>
      <c r="Y2" s="741"/>
      <c r="Z2" s="741" t="s">
        <v>491</v>
      </c>
      <c r="AA2" s="741"/>
      <c r="AB2" s="741"/>
      <c r="AC2" s="270" t="s">
        <v>698</v>
      </c>
    </row>
    <row r="3" spans="2:29" ht="19.5" customHeight="1">
      <c r="B3" s="736"/>
      <c r="C3" s="736"/>
      <c r="D3" s="736"/>
      <c r="E3" s="736"/>
      <c r="F3" s="736"/>
      <c r="G3" s="736"/>
      <c r="H3" s="736"/>
      <c r="I3" s="736"/>
      <c r="J3" s="736"/>
      <c r="K3" s="736"/>
      <c r="L3" s="736"/>
      <c r="M3" s="736"/>
      <c r="N3" s="736"/>
      <c r="O3" s="736"/>
      <c r="P3" s="269"/>
      <c r="Q3" s="737"/>
      <c r="R3" s="737"/>
      <c r="S3" s="737"/>
      <c r="T3" s="737"/>
      <c r="U3" s="737"/>
      <c r="V3" s="737"/>
      <c r="W3" s="737"/>
      <c r="X3" s="737"/>
      <c r="Y3" s="737"/>
      <c r="Z3" s="737"/>
      <c r="AA3" s="737"/>
      <c r="AB3" s="737"/>
      <c r="AC3" s="270"/>
    </row>
    <row r="4" spans="2:36" ht="19.5" customHeight="1">
      <c r="B4" s="740">
        <f>'入力'!B24</f>
        <v>41634</v>
      </c>
      <c r="C4" s="740"/>
      <c r="D4" s="740"/>
      <c r="E4" s="740"/>
      <c r="F4" s="740"/>
      <c r="G4" s="740"/>
      <c r="H4" s="740"/>
      <c r="I4" s="740"/>
      <c r="J4" s="740"/>
      <c r="K4" s="740"/>
      <c r="L4" s="740"/>
      <c r="M4" s="746">
        <f>B4</f>
        <v>41634</v>
      </c>
      <c r="N4" s="746"/>
      <c r="O4" s="746"/>
      <c r="P4" s="269"/>
      <c r="Q4" s="738"/>
      <c r="R4" s="738"/>
      <c r="S4" s="738"/>
      <c r="T4" s="738"/>
      <c r="U4" s="738"/>
      <c r="V4" s="738"/>
      <c r="W4" s="738"/>
      <c r="X4" s="738"/>
      <c r="Y4" s="738"/>
      <c r="Z4" s="738"/>
      <c r="AA4" s="738"/>
      <c r="AB4" s="738"/>
      <c r="AD4" s="676" t="s">
        <v>79</v>
      </c>
      <c r="AE4" s="676"/>
      <c r="AF4" s="676"/>
      <c r="AG4" s="676"/>
      <c r="AH4" s="676"/>
      <c r="AI4" s="676"/>
      <c r="AJ4" s="676"/>
    </row>
    <row r="5" spans="2:36" ht="19.5" customHeight="1">
      <c r="B5" s="744" t="s">
        <v>421</v>
      </c>
      <c r="C5" s="744"/>
      <c r="D5" s="745">
        <f>'入力'!B56</f>
        <v>3</v>
      </c>
      <c r="E5" s="745"/>
      <c r="F5" s="744" t="s">
        <v>491</v>
      </c>
      <c r="G5" s="744"/>
      <c r="H5" s="745">
        <f>'入力'!B57</f>
        <v>2</v>
      </c>
      <c r="I5" s="745"/>
      <c r="J5" s="275" t="s">
        <v>452</v>
      </c>
      <c r="K5" s="275"/>
      <c r="L5" s="275"/>
      <c r="M5" s="275"/>
      <c r="N5" s="275"/>
      <c r="O5" s="275"/>
      <c r="P5" s="269"/>
      <c r="Q5" s="739"/>
      <c r="R5" s="739"/>
      <c r="S5" s="739"/>
      <c r="T5" s="739"/>
      <c r="U5" s="739"/>
      <c r="V5" s="739"/>
      <c r="W5" s="739"/>
      <c r="X5" s="739"/>
      <c r="Y5" s="739"/>
      <c r="Z5" s="739"/>
      <c r="AA5" s="739"/>
      <c r="AB5" s="739"/>
      <c r="AD5" s="676"/>
      <c r="AE5" s="676"/>
      <c r="AF5" s="676"/>
      <c r="AG5" s="676"/>
      <c r="AH5" s="676"/>
      <c r="AI5" s="676"/>
      <c r="AJ5" s="676"/>
    </row>
    <row r="6" spans="2:36" ht="19.5" customHeight="1">
      <c r="B6" s="747" t="s">
        <v>490</v>
      </c>
      <c r="C6" s="747"/>
      <c r="D6" s="747"/>
      <c r="E6" s="751" t="str">
        <f>'入力'!B11</f>
        <v>宮城太郎</v>
      </c>
      <c r="F6" s="751"/>
      <c r="G6" s="751"/>
      <c r="H6" s="751"/>
      <c r="I6" s="751"/>
      <c r="J6" s="751"/>
      <c r="K6" s="751"/>
      <c r="L6" s="751"/>
      <c r="M6" s="751"/>
      <c r="N6" s="751"/>
      <c r="O6" s="276"/>
      <c r="P6" s="747" t="s">
        <v>492</v>
      </c>
      <c r="Q6" s="747"/>
      <c r="R6" s="747"/>
      <c r="S6" s="749" t="s">
        <v>82</v>
      </c>
      <c r="T6" s="749"/>
      <c r="U6" s="749"/>
      <c r="V6" s="749"/>
      <c r="W6" s="749"/>
      <c r="X6" s="749"/>
      <c r="Y6" s="749"/>
      <c r="Z6" s="749"/>
      <c r="AA6" s="749"/>
      <c r="AB6" s="749"/>
      <c r="AD6" s="274"/>
      <c r="AE6" s="274"/>
      <c r="AF6" s="675" t="s">
        <v>729</v>
      </c>
      <c r="AG6" s="675"/>
      <c r="AH6" s="675"/>
      <c r="AI6" s="675"/>
      <c r="AJ6" s="274"/>
    </row>
    <row r="7" spans="2:30" ht="19.5" customHeight="1">
      <c r="B7" s="748"/>
      <c r="C7" s="748"/>
      <c r="D7" s="748"/>
      <c r="E7" s="752"/>
      <c r="F7" s="752"/>
      <c r="G7" s="752"/>
      <c r="H7" s="752"/>
      <c r="I7" s="752"/>
      <c r="J7" s="752"/>
      <c r="K7" s="752"/>
      <c r="L7" s="752"/>
      <c r="M7" s="752"/>
      <c r="N7" s="752"/>
      <c r="O7" s="276"/>
      <c r="P7" s="748"/>
      <c r="Q7" s="748"/>
      <c r="R7" s="748"/>
      <c r="S7" s="750"/>
      <c r="T7" s="750"/>
      <c r="U7" s="750"/>
      <c r="V7" s="750"/>
      <c r="W7" s="750"/>
      <c r="X7" s="750"/>
      <c r="Y7" s="750"/>
      <c r="Z7" s="750"/>
      <c r="AA7" s="750"/>
      <c r="AB7" s="750"/>
      <c r="AC7" s="273" t="s">
        <v>90</v>
      </c>
      <c r="AD7" s="271" t="s">
        <v>80</v>
      </c>
    </row>
    <row r="8" spans="2:28" ht="9" customHeight="1">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row>
    <row r="9" spans="2:28" ht="16.5" customHeight="1">
      <c r="B9" s="730" t="s">
        <v>21</v>
      </c>
      <c r="C9" s="731"/>
      <c r="D9" s="731"/>
      <c r="E9" s="731" t="s">
        <v>23</v>
      </c>
      <c r="F9" s="731"/>
      <c r="G9" s="731"/>
      <c r="H9" s="731"/>
      <c r="I9" s="731"/>
      <c r="J9" s="731"/>
      <c r="K9" s="731" t="s">
        <v>25</v>
      </c>
      <c r="L9" s="731"/>
      <c r="M9" s="731"/>
      <c r="N9" s="731"/>
      <c r="O9" s="731"/>
      <c r="P9" s="731"/>
      <c r="Q9" s="731"/>
      <c r="R9" s="731"/>
      <c r="S9" s="731"/>
      <c r="T9" s="731"/>
      <c r="U9" s="731"/>
      <c r="V9" s="731"/>
      <c r="W9" s="731"/>
      <c r="X9" s="742" t="s">
        <v>24</v>
      </c>
      <c r="Y9" s="742"/>
      <c r="Z9" s="742"/>
      <c r="AA9" s="742"/>
      <c r="AB9" s="743"/>
    </row>
    <row r="10" spans="2:28" ht="18.75" customHeight="1">
      <c r="B10" s="708" t="s">
        <v>22</v>
      </c>
      <c r="C10" s="709"/>
      <c r="D10" s="709"/>
      <c r="E10" s="709"/>
      <c r="F10" s="709"/>
      <c r="G10" s="709"/>
      <c r="H10" s="709"/>
      <c r="I10" s="709"/>
      <c r="J10" s="709"/>
      <c r="K10" s="693" t="s">
        <v>83</v>
      </c>
      <c r="L10" s="694"/>
      <c r="M10" s="694"/>
      <c r="N10" s="694"/>
      <c r="O10" s="694"/>
      <c r="P10" s="694"/>
      <c r="Q10" s="694"/>
      <c r="R10" s="694"/>
      <c r="S10" s="694"/>
      <c r="T10" s="694"/>
      <c r="U10" s="694"/>
      <c r="V10" s="694"/>
      <c r="W10" s="754"/>
      <c r="X10" s="735"/>
      <c r="Y10" s="735"/>
      <c r="Z10" s="735"/>
      <c r="AA10" s="735"/>
      <c r="AB10" s="753"/>
    </row>
    <row r="11" spans="2:28" ht="18.75" customHeight="1">
      <c r="B11" s="708"/>
      <c r="C11" s="709"/>
      <c r="D11" s="709"/>
      <c r="E11" s="709"/>
      <c r="F11" s="709"/>
      <c r="G11" s="709"/>
      <c r="H11" s="709"/>
      <c r="I11" s="709"/>
      <c r="J11" s="709"/>
      <c r="K11" s="699"/>
      <c r="L11" s="700"/>
      <c r="M11" s="700"/>
      <c r="N11" s="700"/>
      <c r="O11" s="700"/>
      <c r="P11" s="700"/>
      <c r="Q11" s="700"/>
      <c r="R11" s="700"/>
      <c r="S11" s="700"/>
      <c r="T11" s="700"/>
      <c r="U11" s="700"/>
      <c r="V11" s="700"/>
      <c r="W11" s="755"/>
      <c r="X11" s="735"/>
      <c r="Y11" s="735"/>
      <c r="Z11" s="735"/>
      <c r="AA11" s="735"/>
      <c r="AB11" s="753"/>
    </row>
    <row r="12" spans="2:30" ht="18.75" customHeight="1">
      <c r="B12" s="708">
        <v>1</v>
      </c>
      <c r="C12" s="709"/>
      <c r="D12" s="709"/>
      <c r="E12" s="732" t="s">
        <v>362</v>
      </c>
      <c r="F12" s="732"/>
      <c r="G12" s="732"/>
      <c r="H12" s="732"/>
      <c r="I12" s="732"/>
      <c r="J12" s="732"/>
      <c r="K12" s="721" t="s">
        <v>87</v>
      </c>
      <c r="L12" s="722"/>
      <c r="M12" s="722"/>
      <c r="N12" s="722"/>
      <c r="O12" s="722"/>
      <c r="P12" s="722"/>
      <c r="Q12" s="722"/>
      <c r="R12" s="722"/>
      <c r="S12" s="722"/>
      <c r="T12" s="722"/>
      <c r="U12" s="722"/>
      <c r="V12" s="722"/>
      <c r="W12" s="723"/>
      <c r="X12" s="733"/>
      <c r="Y12" s="733"/>
      <c r="Z12" s="733"/>
      <c r="AA12" s="733"/>
      <c r="AB12" s="734"/>
      <c r="AC12" s="273" t="s">
        <v>91</v>
      </c>
      <c r="AD12" s="271" t="s">
        <v>697</v>
      </c>
    </row>
    <row r="13" spans="2:28" ht="18.75" customHeight="1">
      <c r="B13" s="708"/>
      <c r="C13" s="709"/>
      <c r="D13" s="709"/>
      <c r="E13" s="732"/>
      <c r="F13" s="732"/>
      <c r="G13" s="732"/>
      <c r="H13" s="732"/>
      <c r="I13" s="732"/>
      <c r="J13" s="732"/>
      <c r="K13" s="724"/>
      <c r="L13" s="756" t="s">
        <v>93</v>
      </c>
      <c r="M13" s="756"/>
      <c r="N13" s="756"/>
      <c r="O13" s="756"/>
      <c r="P13" s="756"/>
      <c r="Q13" s="756"/>
      <c r="R13" s="756"/>
      <c r="S13" s="756"/>
      <c r="T13" s="756"/>
      <c r="U13" s="756"/>
      <c r="V13" s="756"/>
      <c r="W13" s="757"/>
      <c r="X13" s="733"/>
      <c r="Y13" s="733"/>
      <c r="Z13" s="733"/>
      <c r="AA13" s="733"/>
      <c r="AB13" s="734"/>
    </row>
    <row r="14" spans="2:28" ht="18.75" customHeight="1">
      <c r="B14" s="708"/>
      <c r="C14" s="709"/>
      <c r="D14" s="709"/>
      <c r="E14" s="732"/>
      <c r="F14" s="732"/>
      <c r="G14" s="732"/>
      <c r="H14" s="732"/>
      <c r="I14" s="732"/>
      <c r="J14" s="732"/>
      <c r="K14" s="724"/>
      <c r="L14" s="756"/>
      <c r="M14" s="756"/>
      <c r="N14" s="756"/>
      <c r="O14" s="756"/>
      <c r="P14" s="756"/>
      <c r="Q14" s="756"/>
      <c r="R14" s="756"/>
      <c r="S14" s="756"/>
      <c r="T14" s="756"/>
      <c r="U14" s="756"/>
      <c r="V14" s="756"/>
      <c r="W14" s="757"/>
      <c r="X14" s="733"/>
      <c r="Y14" s="733"/>
      <c r="Z14" s="733"/>
      <c r="AA14" s="733"/>
      <c r="AB14" s="734"/>
    </row>
    <row r="15" spans="2:28" ht="18.75" customHeight="1">
      <c r="B15" s="708"/>
      <c r="C15" s="709"/>
      <c r="D15" s="709"/>
      <c r="E15" s="732"/>
      <c r="F15" s="732"/>
      <c r="G15" s="732"/>
      <c r="H15" s="732"/>
      <c r="I15" s="732"/>
      <c r="J15" s="732"/>
      <c r="K15" s="725"/>
      <c r="L15" s="758"/>
      <c r="M15" s="758"/>
      <c r="N15" s="758"/>
      <c r="O15" s="758"/>
      <c r="P15" s="758"/>
      <c r="Q15" s="758"/>
      <c r="R15" s="758"/>
      <c r="S15" s="758"/>
      <c r="T15" s="758"/>
      <c r="U15" s="758"/>
      <c r="V15" s="758"/>
      <c r="W15" s="759"/>
      <c r="X15" s="733"/>
      <c r="Y15" s="733"/>
      <c r="Z15" s="733"/>
      <c r="AA15" s="733"/>
      <c r="AB15" s="734"/>
    </row>
    <row r="16" spans="2:28" ht="18.75" customHeight="1">
      <c r="B16" s="708">
        <v>2</v>
      </c>
      <c r="C16" s="709"/>
      <c r="D16" s="709"/>
      <c r="E16" s="732" t="s">
        <v>367</v>
      </c>
      <c r="F16" s="732"/>
      <c r="G16" s="732"/>
      <c r="H16" s="732"/>
      <c r="I16" s="732"/>
      <c r="J16" s="732"/>
      <c r="K16" s="721" t="s">
        <v>88</v>
      </c>
      <c r="L16" s="722"/>
      <c r="M16" s="722"/>
      <c r="N16" s="722"/>
      <c r="O16" s="722"/>
      <c r="P16" s="722"/>
      <c r="Q16" s="722"/>
      <c r="R16" s="722"/>
      <c r="S16" s="722"/>
      <c r="T16" s="722"/>
      <c r="U16" s="722"/>
      <c r="V16" s="722"/>
      <c r="W16" s="723"/>
      <c r="X16" s="733"/>
      <c r="Y16" s="733"/>
      <c r="Z16" s="733"/>
      <c r="AA16" s="733"/>
      <c r="AB16" s="734"/>
    </row>
    <row r="17" spans="2:28" ht="18.75" customHeight="1">
      <c r="B17" s="708"/>
      <c r="C17" s="709"/>
      <c r="D17" s="709"/>
      <c r="E17" s="732"/>
      <c r="F17" s="732"/>
      <c r="G17" s="732"/>
      <c r="H17" s="732"/>
      <c r="I17" s="732"/>
      <c r="J17" s="732"/>
      <c r="K17" s="724"/>
      <c r="L17" s="756" t="s">
        <v>94</v>
      </c>
      <c r="M17" s="756"/>
      <c r="N17" s="756"/>
      <c r="O17" s="756"/>
      <c r="P17" s="756"/>
      <c r="Q17" s="756"/>
      <c r="R17" s="756"/>
      <c r="S17" s="756"/>
      <c r="T17" s="756"/>
      <c r="U17" s="756"/>
      <c r="V17" s="756"/>
      <c r="W17" s="757"/>
      <c r="X17" s="733"/>
      <c r="Y17" s="733"/>
      <c r="Z17" s="733"/>
      <c r="AA17" s="733"/>
      <c r="AB17" s="734"/>
    </row>
    <row r="18" spans="2:28" ht="18.75" customHeight="1">
      <c r="B18" s="708"/>
      <c r="C18" s="709"/>
      <c r="D18" s="709"/>
      <c r="E18" s="732"/>
      <c r="F18" s="732"/>
      <c r="G18" s="732"/>
      <c r="H18" s="732"/>
      <c r="I18" s="732"/>
      <c r="J18" s="732"/>
      <c r="K18" s="724"/>
      <c r="L18" s="756"/>
      <c r="M18" s="756"/>
      <c r="N18" s="756"/>
      <c r="O18" s="756"/>
      <c r="P18" s="756"/>
      <c r="Q18" s="756"/>
      <c r="R18" s="756"/>
      <c r="S18" s="756"/>
      <c r="T18" s="756"/>
      <c r="U18" s="756"/>
      <c r="V18" s="756"/>
      <c r="W18" s="757"/>
      <c r="X18" s="733"/>
      <c r="Y18" s="733"/>
      <c r="Z18" s="733"/>
      <c r="AA18" s="733"/>
      <c r="AB18" s="734"/>
    </row>
    <row r="19" spans="2:28" ht="18.75" customHeight="1">
      <c r="B19" s="708"/>
      <c r="C19" s="709"/>
      <c r="D19" s="709"/>
      <c r="E19" s="732"/>
      <c r="F19" s="732"/>
      <c r="G19" s="732"/>
      <c r="H19" s="732"/>
      <c r="I19" s="732"/>
      <c r="J19" s="732"/>
      <c r="K19" s="725"/>
      <c r="L19" s="758"/>
      <c r="M19" s="758"/>
      <c r="N19" s="758"/>
      <c r="O19" s="758"/>
      <c r="P19" s="758"/>
      <c r="Q19" s="758"/>
      <c r="R19" s="758"/>
      <c r="S19" s="758"/>
      <c r="T19" s="758"/>
      <c r="U19" s="758"/>
      <c r="V19" s="758"/>
      <c r="W19" s="759"/>
      <c r="X19" s="733"/>
      <c r="Y19" s="733"/>
      <c r="Z19" s="733"/>
      <c r="AA19" s="733"/>
      <c r="AB19" s="734"/>
    </row>
    <row r="20" spans="1:28" ht="18.75" customHeight="1">
      <c r="A20" s="272">
        <v>0</v>
      </c>
      <c r="B20" s="708">
        <v>3</v>
      </c>
      <c r="C20" s="709"/>
      <c r="D20" s="709"/>
      <c r="E20" s="732" t="s">
        <v>84</v>
      </c>
      <c r="F20" s="732"/>
      <c r="G20" s="732"/>
      <c r="H20" s="732"/>
      <c r="I20" s="732"/>
      <c r="J20" s="732"/>
      <c r="K20" s="721" t="s">
        <v>86</v>
      </c>
      <c r="L20" s="722"/>
      <c r="M20" s="722"/>
      <c r="N20" s="722"/>
      <c r="O20" s="722"/>
      <c r="P20" s="722"/>
      <c r="Q20" s="722"/>
      <c r="R20" s="722"/>
      <c r="S20" s="722"/>
      <c r="T20" s="722"/>
      <c r="U20" s="722"/>
      <c r="V20" s="722"/>
      <c r="W20" s="723"/>
      <c r="X20" s="733"/>
      <c r="Y20" s="733"/>
      <c r="Z20" s="733"/>
      <c r="AA20" s="733"/>
      <c r="AB20" s="734"/>
    </row>
    <row r="21" spans="2:28" ht="18.75" customHeight="1">
      <c r="B21" s="708"/>
      <c r="C21" s="709"/>
      <c r="D21" s="709"/>
      <c r="E21" s="732"/>
      <c r="F21" s="732"/>
      <c r="G21" s="732"/>
      <c r="H21" s="732"/>
      <c r="I21" s="732"/>
      <c r="J21" s="732"/>
      <c r="K21" s="724"/>
      <c r="L21" s="756" t="s">
        <v>95</v>
      </c>
      <c r="M21" s="756"/>
      <c r="N21" s="756"/>
      <c r="O21" s="756"/>
      <c r="P21" s="756"/>
      <c r="Q21" s="756"/>
      <c r="R21" s="756"/>
      <c r="S21" s="756"/>
      <c r="T21" s="756"/>
      <c r="U21" s="756"/>
      <c r="V21" s="756"/>
      <c r="W21" s="757"/>
      <c r="X21" s="733"/>
      <c r="Y21" s="733"/>
      <c r="Z21" s="733"/>
      <c r="AA21" s="733"/>
      <c r="AB21" s="734"/>
    </row>
    <row r="22" spans="2:28" ht="18.75" customHeight="1">
      <c r="B22" s="708"/>
      <c r="C22" s="709"/>
      <c r="D22" s="709"/>
      <c r="E22" s="732"/>
      <c r="F22" s="732"/>
      <c r="G22" s="732"/>
      <c r="H22" s="732"/>
      <c r="I22" s="732"/>
      <c r="J22" s="732"/>
      <c r="K22" s="724"/>
      <c r="L22" s="756"/>
      <c r="M22" s="756"/>
      <c r="N22" s="756"/>
      <c r="O22" s="756"/>
      <c r="P22" s="756"/>
      <c r="Q22" s="756"/>
      <c r="R22" s="756"/>
      <c r="S22" s="756"/>
      <c r="T22" s="756"/>
      <c r="U22" s="756"/>
      <c r="V22" s="756"/>
      <c r="W22" s="757"/>
      <c r="X22" s="733"/>
      <c r="Y22" s="733"/>
      <c r="Z22" s="733"/>
      <c r="AA22" s="733"/>
      <c r="AB22" s="734"/>
    </row>
    <row r="23" spans="2:28" ht="18.75" customHeight="1">
      <c r="B23" s="708"/>
      <c r="C23" s="709"/>
      <c r="D23" s="709"/>
      <c r="E23" s="732"/>
      <c r="F23" s="732"/>
      <c r="G23" s="732"/>
      <c r="H23" s="732"/>
      <c r="I23" s="732"/>
      <c r="J23" s="732"/>
      <c r="K23" s="725"/>
      <c r="L23" s="758"/>
      <c r="M23" s="758"/>
      <c r="N23" s="758"/>
      <c r="O23" s="758"/>
      <c r="P23" s="758"/>
      <c r="Q23" s="758"/>
      <c r="R23" s="758"/>
      <c r="S23" s="758"/>
      <c r="T23" s="758"/>
      <c r="U23" s="758"/>
      <c r="V23" s="758"/>
      <c r="W23" s="759"/>
      <c r="X23" s="733"/>
      <c r="Y23" s="733"/>
      <c r="Z23" s="733"/>
      <c r="AA23" s="733"/>
      <c r="AB23" s="734"/>
    </row>
    <row r="24" spans="2:28" ht="18.75" customHeight="1">
      <c r="B24" s="708">
        <v>4</v>
      </c>
      <c r="C24" s="709"/>
      <c r="D24" s="709"/>
      <c r="E24" s="732" t="s">
        <v>369</v>
      </c>
      <c r="F24" s="732"/>
      <c r="G24" s="732"/>
      <c r="H24" s="732"/>
      <c r="I24" s="732"/>
      <c r="J24" s="732"/>
      <c r="K24" s="721" t="s">
        <v>85</v>
      </c>
      <c r="L24" s="722"/>
      <c r="M24" s="722"/>
      <c r="N24" s="722"/>
      <c r="O24" s="722"/>
      <c r="P24" s="722"/>
      <c r="Q24" s="722"/>
      <c r="R24" s="722"/>
      <c r="S24" s="722"/>
      <c r="T24" s="722"/>
      <c r="U24" s="722"/>
      <c r="V24" s="722"/>
      <c r="W24" s="723"/>
      <c r="X24" s="733"/>
      <c r="Y24" s="733"/>
      <c r="Z24" s="733"/>
      <c r="AA24" s="733"/>
      <c r="AB24" s="734"/>
    </row>
    <row r="25" spans="2:28" ht="18.75" customHeight="1">
      <c r="B25" s="708"/>
      <c r="C25" s="709"/>
      <c r="D25" s="709"/>
      <c r="E25" s="732"/>
      <c r="F25" s="732"/>
      <c r="G25" s="732"/>
      <c r="H25" s="732"/>
      <c r="I25" s="732"/>
      <c r="J25" s="732"/>
      <c r="K25" s="724"/>
      <c r="L25" s="756" t="s">
        <v>89</v>
      </c>
      <c r="M25" s="756"/>
      <c r="N25" s="756"/>
      <c r="O25" s="756"/>
      <c r="P25" s="756"/>
      <c r="Q25" s="756"/>
      <c r="R25" s="756"/>
      <c r="S25" s="756"/>
      <c r="T25" s="756"/>
      <c r="U25" s="756"/>
      <c r="V25" s="756"/>
      <c r="W25" s="757"/>
      <c r="X25" s="733"/>
      <c r="Y25" s="733"/>
      <c r="Z25" s="733"/>
      <c r="AA25" s="733"/>
      <c r="AB25" s="734"/>
    </row>
    <row r="26" spans="2:28" ht="18.75" customHeight="1">
      <c r="B26" s="708"/>
      <c r="C26" s="709"/>
      <c r="D26" s="709"/>
      <c r="E26" s="732"/>
      <c r="F26" s="732"/>
      <c r="G26" s="732"/>
      <c r="H26" s="732"/>
      <c r="I26" s="732"/>
      <c r="J26" s="732"/>
      <c r="K26" s="724"/>
      <c r="L26" s="756"/>
      <c r="M26" s="756"/>
      <c r="N26" s="756"/>
      <c r="O26" s="756"/>
      <c r="P26" s="756"/>
      <c r="Q26" s="756"/>
      <c r="R26" s="756"/>
      <c r="S26" s="756"/>
      <c r="T26" s="756"/>
      <c r="U26" s="756"/>
      <c r="V26" s="756"/>
      <c r="W26" s="757"/>
      <c r="X26" s="733"/>
      <c r="Y26" s="733"/>
      <c r="Z26" s="733"/>
      <c r="AA26" s="733"/>
      <c r="AB26" s="734"/>
    </row>
    <row r="27" spans="2:28" ht="18.75" customHeight="1">
      <c r="B27" s="708"/>
      <c r="C27" s="709"/>
      <c r="D27" s="709"/>
      <c r="E27" s="732"/>
      <c r="F27" s="732"/>
      <c r="G27" s="732"/>
      <c r="H27" s="732"/>
      <c r="I27" s="732"/>
      <c r="J27" s="732"/>
      <c r="K27" s="725"/>
      <c r="L27" s="758"/>
      <c r="M27" s="758"/>
      <c r="N27" s="758"/>
      <c r="O27" s="758"/>
      <c r="P27" s="758"/>
      <c r="Q27" s="758"/>
      <c r="R27" s="758"/>
      <c r="S27" s="758"/>
      <c r="T27" s="758"/>
      <c r="U27" s="758"/>
      <c r="V27" s="758"/>
      <c r="W27" s="759"/>
      <c r="X27" s="733"/>
      <c r="Y27" s="733"/>
      <c r="Z27" s="733"/>
      <c r="AA27" s="733"/>
      <c r="AB27" s="734"/>
    </row>
    <row r="28" spans="2:28" ht="18.75" customHeight="1">
      <c r="B28" s="708" t="s">
        <v>26</v>
      </c>
      <c r="C28" s="709"/>
      <c r="D28" s="709"/>
      <c r="E28" s="709"/>
      <c r="F28" s="709"/>
      <c r="G28" s="709"/>
      <c r="H28" s="709"/>
      <c r="I28" s="709"/>
      <c r="J28" s="709"/>
      <c r="K28" s="735"/>
      <c r="L28" s="735"/>
      <c r="M28" s="735"/>
      <c r="N28" s="735"/>
      <c r="O28" s="735"/>
      <c r="P28" s="735"/>
      <c r="Q28" s="735"/>
      <c r="R28" s="735"/>
      <c r="S28" s="735"/>
      <c r="T28" s="735"/>
      <c r="U28" s="735"/>
      <c r="V28" s="735"/>
      <c r="W28" s="735"/>
      <c r="X28" s="733"/>
      <c r="Y28" s="733"/>
      <c r="Z28" s="733"/>
      <c r="AA28" s="733"/>
      <c r="AB28" s="734"/>
    </row>
    <row r="29" spans="2:28" ht="18.75" customHeight="1">
      <c r="B29" s="708"/>
      <c r="C29" s="709"/>
      <c r="D29" s="709"/>
      <c r="E29" s="709"/>
      <c r="F29" s="709"/>
      <c r="G29" s="709"/>
      <c r="H29" s="709"/>
      <c r="I29" s="709"/>
      <c r="J29" s="709"/>
      <c r="K29" s="735"/>
      <c r="L29" s="735"/>
      <c r="M29" s="735"/>
      <c r="N29" s="735"/>
      <c r="O29" s="735"/>
      <c r="P29" s="735"/>
      <c r="Q29" s="735"/>
      <c r="R29" s="735"/>
      <c r="S29" s="735"/>
      <c r="T29" s="735"/>
      <c r="U29" s="735"/>
      <c r="V29" s="735"/>
      <c r="W29" s="735"/>
      <c r="X29" s="733"/>
      <c r="Y29" s="733"/>
      <c r="Z29" s="733"/>
      <c r="AA29" s="733"/>
      <c r="AB29" s="734"/>
    </row>
    <row r="30" spans="2:28" ht="18.75" customHeight="1">
      <c r="B30" s="708">
        <v>5</v>
      </c>
      <c r="C30" s="709"/>
      <c r="D30" s="709"/>
      <c r="E30" s="732" t="s">
        <v>92</v>
      </c>
      <c r="F30" s="732"/>
      <c r="G30" s="732"/>
      <c r="H30" s="732"/>
      <c r="I30" s="732"/>
      <c r="J30" s="732"/>
      <c r="K30" s="721" t="s">
        <v>96</v>
      </c>
      <c r="L30" s="722"/>
      <c r="M30" s="722"/>
      <c r="N30" s="722"/>
      <c r="O30" s="722"/>
      <c r="P30" s="722"/>
      <c r="Q30" s="722"/>
      <c r="R30" s="722"/>
      <c r="S30" s="722"/>
      <c r="T30" s="722"/>
      <c r="U30" s="722"/>
      <c r="V30" s="722"/>
      <c r="W30" s="723"/>
      <c r="X30" s="733"/>
      <c r="Y30" s="733"/>
      <c r="Z30" s="733"/>
      <c r="AA30" s="733"/>
      <c r="AB30" s="734"/>
    </row>
    <row r="31" spans="2:28" ht="18.75" customHeight="1">
      <c r="B31" s="708"/>
      <c r="C31" s="709"/>
      <c r="D31" s="709"/>
      <c r="E31" s="732"/>
      <c r="F31" s="732"/>
      <c r="G31" s="732"/>
      <c r="H31" s="732"/>
      <c r="I31" s="732"/>
      <c r="J31" s="732"/>
      <c r="K31" s="724"/>
      <c r="L31" s="756" t="s">
        <v>97</v>
      </c>
      <c r="M31" s="756"/>
      <c r="N31" s="756"/>
      <c r="O31" s="756"/>
      <c r="P31" s="756"/>
      <c r="Q31" s="756"/>
      <c r="R31" s="756"/>
      <c r="S31" s="756"/>
      <c r="T31" s="756"/>
      <c r="U31" s="756"/>
      <c r="V31" s="756"/>
      <c r="W31" s="757"/>
      <c r="X31" s="733"/>
      <c r="Y31" s="733"/>
      <c r="Z31" s="733"/>
      <c r="AA31" s="733"/>
      <c r="AB31" s="734"/>
    </row>
    <row r="32" spans="2:28" ht="18.75" customHeight="1">
      <c r="B32" s="708"/>
      <c r="C32" s="709"/>
      <c r="D32" s="709"/>
      <c r="E32" s="732"/>
      <c r="F32" s="732"/>
      <c r="G32" s="732"/>
      <c r="H32" s="732"/>
      <c r="I32" s="732"/>
      <c r="J32" s="732"/>
      <c r="K32" s="724"/>
      <c r="L32" s="756"/>
      <c r="M32" s="756"/>
      <c r="N32" s="756"/>
      <c r="O32" s="756"/>
      <c r="P32" s="756"/>
      <c r="Q32" s="756"/>
      <c r="R32" s="756"/>
      <c r="S32" s="756"/>
      <c r="T32" s="756"/>
      <c r="U32" s="756"/>
      <c r="V32" s="756"/>
      <c r="W32" s="757"/>
      <c r="X32" s="733"/>
      <c r="Y32" s="733"/>
      <c r="Z32" s="733"/>
      <c r="AA32" s="733"/>
      <c r="AB32" s="734"/>
    </row>
    <row r="33" spans="2:28" ht="18.75" customHeight="1">
      <c r="B33" s="708"/>
      <c r="C33" s="709"/>
      <c r="D33" s="709"/>
      <c r="E33" s="732"/>
      <c r="F33" s="732"/>
      <c r="G33" s="732"/>
      <c r="H33" s="732"/>
      <c r="I33" s="732"/>
      <c r="J33" s="732"/>
      <c r="K33" s="725"/>
      <c r="L33" s="758"/>
      <c r="M33" s="758"/>
      <c r="N33" s="758"/>
      <c r="O33" s="758"/>
      <c r="P33" s="758"/>
      <c r="Q33" s="758"/>
      <c r="R33" s="758"/>
      <c r="S33" s="758"/>
      <c r="T33" s="758"/>
      <c r="U33" s="758"/>
      <c r="V33" s="758"/>
      <c r="W33" s="759"/>
      <c r="X33" s="733"/>
      <c r="Y33" s="733"/>
      <c r="Z33" s="733"/>
      <c r="AA33" s="733"/>
      <c r="AB33" s="734"/>
    </row>
    <row r="34" spans="2:28" ht="18.75" customHeight="1">
      <c r="B34" s="708">
        <v>6</v>
      </c>
      <c r="C34" s="709"/>
      <c r="D34" s="709"/>
      <c r="E34" s="732" t="s">
        <v>81</v>
      </c>
      <c r="F34" s="732"/>
      <c r="G34" s="732"/>
      <c r="H34" s="732"/>
      <c r="I34" s="732"/>
      <c r="J34" s="732"/>
      <c r="K34" s="721" t="s">
        <v>98</v>
      </c>
      <c r="L34" s="722"/>
      <c r="M34" s="722"/>
      <c r="N34" s="722"/>
      <c r="O34" s="722"/>
      <c r="P34" s="722"/>
      <c r="Q34" s="722"/>
      <c r="R34" s="722"/>
      <c r="S34" s="722"/>
      <c r="T34" s="722"/>
      <c r="U34" s="722"/>
      <c r="V34" s="722"/>
      <c r="W34" s="723"/>
      <c r="X34" s="733"/>
      <c r="Y34" s="733"/>
      <c r="Z34" s="733"/>
      <c r="AA34" s="733"/>
      <c r="AB34" s="734"/>
    </row>
    <row r="35" spans="2:28" ht="18.75" customHeight="1">
      <c r="B35" s="708"/>
      <c r="C35" s="709"/>
      <c r="D35" s="709"/>
      <c r="E35" s="732"/>
      <c r="F35" s="732"/>
      <c r="G35" s="732"/>
      <c r="H35" s="732"/>
      <c r="I35" s="732"/>
      <c r="J35" s="732"/>
      <c r="K35" s="724"/>
      <c r="L35" s="756" t="s">
        <v>99</v>
      </c>
      <c r="M35" s="756"/>
      <c r="N35" s="756"/>
      <c r="O35" s="756"/>
      <c r="P35" s="756"/>
      <c r="Q35" s="756"/>
      <c r="R35" s="756"/>
      <c r="S35" s="756"/>
      <c r="T35" s="756"/>
      <c r="U35" s="756"/>
      <c r="V35" s="756"/>
      <c r="W35" s="757"/>
      <c r="X35" s="733"/>
      <c r="Y35" s="733"/>
      <c r="Z35" s="733"/>
      <c r="AA35" s="733"/>
      <c r="AB35" s="734"/>
    </row>
    <row r="36" spans="2:28" ht="18.75" customHeight="1">
      <c r="B36" s="708"/>
      <c r="C36" s="709"/>
      <c r="D36" s="709"/>
      <c r="E36" s="732"/>
      <c r="F36" s="732"/>
      <c r="G36" s="732"/>
      <c r="H36" s="732"/>
      <c r="I36" s="732"/>
      <c r="J36" s="732"/>
      <c r="K36" s="724"/>
      <c r="L36" s="756"/>
      <c r="M36" s="756"/>
      <c r="N36" s="756"/>
      <c r="O36" s="756"/>
      <c r="P36" s="756"/>
      <c r="Q36" s="756"/>
      <c r="R36" s="756"/>
      <c r="S36" s="756"/>
      <c r="T36" s="756"/>
      <c r="U36" s="756"/>
      <c r="V36" s="756"/>
      <c r="W36" s="757"/>
      <c r="X36" s="733"/>
      <c r="Y36" s="733"/>
      <c r="Z36" s="733"/>
      <c r="AA36" s="733"/>
      <c r="AB36" s="734"/>
    </row>
    <row r="37" spans="2:28" ht="18.75" customHeight="1">
      <c r="B37" s="708"/>
      <c r="C37" s="709"/>
      <c r="D37" s="709"/>
      <c r="E37" s="732"/>
      <c r="F37" s="732"/>
      <c r="G37" s="732"/>
      <c r="H37" s="732"/>
      <c r="I37" s="732"/>
      <c r="J37" s="732"/>
      <c r="K37" s="725"/>
      <c r="L37" s="758"/>
      <c r="M37" s="758"/>
      <c r="N37" s="758"/>
      <c r="O37" s="758"/>
      <c r="P37" s="758"/>
      <c r="Q37" s="758"/>
      <c r="R37" s="758"/>
      <c r="S37" s="758"/>
      <c r="T37" s="758"/>
      <c r="U37" s="758"/>
      <c r="V37" s="758"/>
      <c r="W37" s="759"/>
      <c r="X37" s="733"/>
      <c r="Y37" s="733"/>
      <c r="Z37" s="733"/>
      <c r="AA37" s="733"/>
      <c r="AB37" s="734"/>
    </row>
    <row r="38" spans="2:28" ht="18.75" customHeight="1">
      <c r="B38" s="702" t="s">
        <v>27</v>
      </c>
      <c r="C38" s="703"/>
      <c r="D38" s="703"/>
      <c r="E38" s="703"/>
      <c r="F38" s="703"/>
      <c r="G38" s="703"/>
      <c r="H38" s="703"/>
      <c r="I38" s="703"/>
      <c r="J38" s="703"/>
      <c r="K38" s="693" t="s">
        <v>100</v>
      </c>
      <c r="L38" s="694"/>
      <c r="M38" s="694"/>
      <c r="N38" s="694"/>
      <c r="O38" s="694"/>
      <c r="P38" s="694"/>
      <c r="Q38" s="694"/>
      <c r="R38" s="694"/>
      <c r="S38" s="694"/>
      <c r="T38" s="694"/>
      <c r="U38" s="694"/>
      <c r="V38" s="694"/>
      <c r="W38" s="694"/>
      <c r="X38" s="694"/>
      <c r="Y38" s="694"/>
      <c r="Z38" s="694"/>
      <c r="AA38" s="694"/>
      <c r="AB38" s="695"/>
    </row>
    <row r="39" spans="2:29" s="271" customFormat="1" ht="18.75" customHeight="1">
      <c r="B39" s="702"/>
      <c r="C39" s="703"/>
      <c r="D39" s="703"/>
      <c r="E39" s="703"/>
      <c r="F39" s="703"/>
      <c r="G39" s="703"/>
      <c r="H39" s="703"/>
      <c r="I39" s="703"/>
      <c r="J39" s="703"/>
      <c r="K39" s="696"/>
      <c r="L39" s="697"/>
      <c r="M39" s="697"/>
      <c r="N39" s="697"/>
      <c r="O39" s="697"/>
      <c r="P39" s="697"/>
      <c r="Q39" s="697"/>
      <c r="R39" s="697"/>
      <c r="S39" s="697"/>
      <c r="T39" s="697"/>
      <c r="U39" s="697"/>
      <c r="V39" s="697"/>
      <c r="W39" s="697"/>
      <c r="X39" s="697"/>
      <c r="Y39" s="697"/>
      <c r="Z39" s="697"/>
      <c r="AA39" s="697"/>
      <c r="AB39" s="698"/>
      <c r="AC39" s="277"/>
    </row>
    <row r="40" spans="2:28" ht="18.75" customHeight="1">
      <c r="B40" s="702"/>
      <c r="C40" s="703"/>
      <c r="D40" s="703"/>
      <c r="E40" s="703"/>
      <c r="F40" s="703"/>
      <c r="G40" s="703"/>
      <c r="H40" s="703"/>
      <c r="I40" s="703"/>
      <c r="J40" s="703"/>
      <c r="K40" s="699"/>
      <c r="L40" s="700"/>
      <c r="M40" s="700"/>
      <c r="N40" s="700"/>
      <c r="O40" s="700"/>
      <c r="P40" s="700"/>
      <c r="Q40" s="700"/>
      <c r="R40" s="700"/>
      <c r="S40" s="700"/>
      <c r="T40" s="700"/>
      <c r="U40" s="700"/>
      <c r="V40" s="700"/>
      <c r="W40" s="700"/>
      <c r="X40" s="700"/>
      <c r="Y40" s="700"/>
      <c r="Z40" s="700"/>
      <c r="AA40" s="700"/>
      <c r="AB40" s="701"/>
    </row>
    <row r="41" spans="2:28" ht="18.75" customHeight="1">
      <c r="B41" s="702" t="s">
        <v>360</v>
      </c>
      <c r="C41" s="703"/>
      <c r="D41" s="703"/>
      <c r="E41" s="703"/>
      <c r="F41" s="703"/>
      <c r="G41" s="703"/>
      <c r="H41" s="703"/>
      <c r="I41" s="703"/>
      <c r="J41" s="703"/>
      <c r="K41" s="693"/>
      <c r="L41" s="694"/>
      <c r="M41" s="694"/>
      <c r="N41" s="694"/>
      <c r="O41" s="694"/>
      <c r="P41" s="694"/>
      <c r="Q41" s="694"/>
      <c r="R41" s="694"/>
      <c r="S41" s="694"/>
      <c r="T41" s="694"/>
      <c r="U41" s="694"/>
      <c r="V41" s="694"/>
      <c r="W41" s="694"/>
      <c r="X41" s="694"/>
      <c r="Y41" s="694"/>
      <c r="Z41" s="694"/>
      <c r="AA41" s="694"/>
      <c r="AB41" s="695"/>
    </row>
    <row r="42" spans="2:28" ht="18.75" customHeight="1">
      <c r="B42" s="702"/>
      <c r="C42" s="703"/>
      <c r="D42" s="703"/>
      <c r="E42" s="703"/>
      <c r="F42" s="703"/>
      <c r="G42" s="703"/>
      <c r="H42" s="703"/>
      <c r="I42" s="703"/>
      <c r="J42" s="703"/>
      <c r="K42" s="696"/>
      <c r="L42" s="697"/>
      <c r="M42" s="697"/>
      <c r="N42" s="697"/>
      <c r="O42" s="697"/>
      <c r="P42" s="697"/>
      <c r="Q42" s="697"/>
      <c r="R42" s="697"/>
      <c r="S42" s="697"/>
      <c r="T42" s="697"/>
      <c r="U42" s="697"/>
      <c r="V42" s="697"/>
      <c r="W42" s="697"/>
      <c r="X42" s="697"/>
      <c r="Y42" s="697"/>
      <c r="Z42" s="697"/>
      <c r="AA42" s="697"/>
      <c r="AB42" s="698"/>
    </row>
    <row r="43" spans="2:28" ht="18.75" customHeight="1">
      <c r="B43" s="702"/>
      <c r="C43" s="703"/>
      <c r="D43" s="703"/>
      <c r="E43" s="703"/>
      <c r="F43" s="703"/>
      <c r="G43" s="703"/>
      <c r="H43" s="703"/>
      <c r="I43" s="703"/>
      <c r="J43" s="703"/>
      <c r="K43" s="699"/>
      <c r="L43" s="700"/>
      <c r="M43" s="700"/>
      <c r="N43" s="700"/>
      <c r="O43" s="700"/>
      <c r="P43" s="700"/>
      <c r="Q43" s="700"/>
      <c r="R43" s="700"/>
      <c r="S43" s="700"/>
      <c r="T43" s="700"/>
      <c r="U43" s="700"/>
      <c r="V43" s="700"/>
      <c r="W43" s="700"/>
      <c r="X43" s="700"/>
      <c r="Y43" s="700"/>
      <c r="Z43" s="700"/>
      <c r="AA43" s="700"/>
      <c r="AB43" s="701"/>
    </row>
    <row r="44" spans="2:28" ht="18.75" customHeight="1">
      <c r="B44" s="708" t="s">
        <v>28</v>
      </c>
      <c r="C44" s="709"/>
      <c r="D44" s="709"/>
      <c r="E44" s="709"/>
      <c r="F44" s="709"/>
      <c r="G44" s="709"/>
      <c r="H44" s="709"/>
      <c r="I44" s="709"/>
      <c r="J44" s="709"/>
      <c r="K44" s="704"/>
      <c r="L44" s="704"/>
      <c r="M44" s="704"/>
      <c r="N44" s="704"/>
      <c r="O44" s="704"/>
      <c r="P44" s="704"/>
      <c r="Q44" s="704"/>
      <c r="R44" s="704"/>
      <c r="S44" s="704"/>
      <c r="T44" s="704"/>
      <c r="U44" s="704"/>
      <c r="V44" s="704"/>
      <c r="W44" s="704"/>
      <c r="X44" s="704"/>
      <c r="Y44" s="704"/>
      <c r="Z44" s="704"/>
      <c r="AA44" s="704"/>
      <c r="AB44" s="705"/>
    </row>
    <row r="45" spans="2:28" ht="18.75" customHeight="1">
      <c r="B45" s="710"/>
      <c r="C45" s="711"/>
      <c r="D45" s="711"/>
      <c r="E45" s="711"/>
      <c r="F45" s="711"/>
      <c r="G45" s="711"/>
      <c r="H45" s="711"/>
      <c r="I45" s="711"/>
      <c r="J45" s="711"/>
      <c r="K45" s="706"/>
      <c r="L45" s="706"/>
      <c r="M45" s="706"/>
      <c r="N45" s="706"/>
      <c r="O45" s="706"/>
      <c r="P45" s="706"/>
      <c r="Q45" s="706"/>
      <c r="R45" s="706"/>
      <c r="S45" s="706"/>
      <c r="T45" s="706"/>
      <c r="U45" s="706"/>
      <c r="V45" s="706"/>
      <c r="W45" s="706"/>
      <c r="X45" s="706"/>
      <c r="Y45" s="706"/>
      <c r="Z45" s="706"/>
      <c r="AA45" s="706"/>
      <c r="AB45" s="707"/>
    </row>
  </sheetData>
  <sheetProtection/>
  <mergeCells count="73">
    <mergeCell ref="B38:J40"/>
    <mergeCell ref="E16:J19"/>
    <mergeCell ref="B16:D19"/>
    <mergeCell ref="X24:AB27"/>
    <mergeCell ref="X30:AB33"/>
    <mergeCell ref="X28:AB29"/>
    <mergeCell ref="K28:W29"/>
    <mergeCell ref="E20:J23"/>
    <mergeCell ref="E24:J27"/>
    <mergeCell ref="K25:K27"/>
    <mergeCell ref="K44:AB45"/>
    <mergeCell ref="B44:J45"/>
    <mergeCell ref="K41:AB43"/>
    <mergeCell ref="B41:J43"/>
    <mergeCell ref="X16:AB19"/>
    <mergeCell ref="X20:AB23"/>
    <mergeCell ref="X34:AB37"/>
    <mergeCell ref="K16:W16"/>
    <mergeCell ref="K17:K19"/>
    <mergeCell ref="K38:AB40"/>
    <mergeCell ref="X10:AB11"/>
    <mergeCell ref="K10:W11"/>
    <mergeCell ref="X12:AB15"/>
    <mergeCell ref="L13:W15"/>
    <mergeCell ref="K13:K15"/>
    <mergeCell ref="K12:W12"/>
    <mergeCell ref="E9:J9"/>
    <mergeCell ref="F5:G5"/>
    <mergeCell ref="D5:E5"/>
    <mergeCell ref="E12:J15"/>
    <mergeCell ref="B9:D9"/>
    <mergeCell ref="B12:D15"/>
    <mergeCell ref="E6:N7"/>
    <mergeCell ref="B10:J11"/>
    <mergeCell ref="Q2:S2"/>
    <mergeCell ref="AD4:AJ5"/>
    <mergeCell ref="X9:AB9"/>
    <mergeCell ref="K9:W9"/>
    <mergeCell ref="W3:Y5"/>
    <mergeCell ref="T3:V5"/>
    <mergeCell ref="Q3:S5"/>
    <mergeCell ref="S6:AB7"/>
    <mergeCell ref="AF6:AI6"/>
    <mergeCell ref="K21:K23"/>
    <mergeCell ref="K24:W24"/>
    <mergeCell ref="B2:O3"/>
    <mergeCell ref="Z3:AB5"/>
    <mergeCell ref="B4:L4"/>
    <mergeCell ref="M4:O4"/>
    <mergeCell ref="Z2:AB2"/>
    <mergeCell ref="W2:Y2"/>
    <mergeCell ref="T2:V2"/>
    <mergeCell ref="B5:C5"/>
    <mergeCell ref="B20:D23"/>
    <mergeCell ref="L17:W19"/>
    <mergeCell ref="K20:W20"/>
    <mergeCell ref="L21:W23"/>
    <mergeCell ref="K30:W30"/>
    <mergeCell ref="H5:I5"/>
    <mergeCell ref="B6:D7"/>
    <mergeCell ref="P6:R7"/>
    <mergeCell ref="E30:J33"/>
    <mergeCell ref="B28:J29"/>
    <mergeCell ref="K34:W34"/>
    <mergeCell ref="K35:K37"/>
    <mergeCell ref="L35:W37"/>
    <mergeCell ref="L31:W33"/>
    <mergeCell ref="K31:K33"/>
    <mergeCell ref="B24:D27"/>
    <mergeCell ref="E34:J37"/>
    <mergeCell ref="B34:D37"/>
    <mergeCell ref="B30:D33"/>
    <mergeCell ref="L25:W27"/>
  </mergeCells>
  <hyperlinks>
    <hyperlink ref="AF6:AI6" location="はじめに!A1" display="「はじめに」シートに戻る"/>
  </hyperlink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A51"/>
  <sheetViews>
    <sheetView showOutlineSymbols="0" zoomScale="130" zoomScaleNormal="130" zoomScalePageLayoutView="0" workbookViewId="0" topLeftCell="A25">
      <selection activeCell="B12" sqref="B12:S12"/>
    </sheetView>
  </sheetViews>
  <sheetFormatPr defaultColWidth="9.00390625" defaultRowHeight="13.5"/>
  <cols>
    <col min="1" max="20" width="4.125" style="171" customWidth="1"/>
    <col min="21" max="21" width="9.00390625" style="171" customWidth="1"/>
    <col min="22" max="22" width="17.625" style="171" bestFit="1" customWidth="1"/>
    <col min="23" max="16384" width="9.00390625" style="171" customWidth="1"/>
  </cols>
  <sheetData>
    <row r="1" spans="1:25" ht="14.25">
      <c r="A1" s="182"/>
      <c r="B1" s="182"/>
      <c r="C1" s="182"/>
      <c r="D1" s="182"/>
      <c r="E1" s="182"/>
      <c r="F1" s="182"/>
      <c r="G1" s="182"/>
      <c r="H1" s="182"/>
      <c r="I1" s="182"/>
      <c r="J1" s="182"/>
      <c r="K1" s="182"/>
      <c r="L1" s="182"/>
      <c r="M1" s="182"/>
      <c r="N1" s="182"/>
      <c r="O1" s="182"/>
      <c r="P1" s="182"/>
      <c r="Q1" s="182"/>
      <c r="R1" s="182"/>
      <c r="S1" s="182"/>
      <c r="T1" s="182"/>
      <c r="V1" s="497" t="s">
        <v>729</v>
      </c>
      <c r="W1" s="497"/>
      <c r="X1" s="497"/>
      <c r="Y1" s="497"/>
    </row>
    <row r="2" spans="1:20" ht="14.25">
      <c r="A2" s="182"/>
      <c r="B2" s="182"/>
      <c r="C2" s="182"/>
      <c r="D2" s="182"/>
      <c r="E2" s="182"/>
      <c r="F2" s="182"/>
      <c r="G2" s="182"/>
      <c r="H2" s="182"/>
      <c r="I2" s="182"/>
      <c r="J2" s="182"/>
      <c r="K2" s="182"/>
      <c r="L2" s="182"/>
      <c r="M2" s="182"/>
      <c r="N2" s="182"/>
      <c r="O2" s="182"/>
      <c r="P2" s="182"/>
      <c r="Q2" s="182"/>
      <c r="R2" s="182"/>
      <c r="S2" s="182"/>
      <c r="T2" s="182"/>
    </row>
    <row r="3" spans="1:20" ht="14.25">
      <c r="A3" s="182"/>
      <c r="B3" s="182"/>
      <c r="C3" s="182"/>
      <c r="D3" s="182"/>
      <c r="E3" s="182"/>
      <c r="F3" s="182"/>
      <c r="G3" s="182"/>
      <c r="H3" s="182"/>
      <c r="I3" s="182"/>
      <c r="J3" s="182"/>
      <c r="K3" s="182"/>
      <c r="L3" s="182"/>
      <c r="M3" s="182"/>
      <c r="N3" s="182"/>
      <c r="O3" s="182"/>
      <c r="P3" s="182"/>
      <c r="Q3" s="182"/>
      <c r="R3" s="182"/>
      <c r="S3" s="182"/>
      <c r="T3" s="182"/>
    </row>
    <row r="4" spans="1:20" ht="14.25">
      <c r="A4" s="182"/>
      <c r="B4" s="182"/>
      <c r="C4" s="182"/>
      <c r="D4" s="182"/>
      <c r="E4" s="182"/>
      <c r="F4" s="182"/>
      <c r="G4" s="182"/>
      <c r="H4" s="182"/>
      <c r="I4" s="182"/>
      <c r="J4" s="182"/>
      <c r="K4" s="182"/>
      <c r="L4" s="182"/>
      <c r="M4" s="182"/>
      <c r="N4" s="182"/>
      <c r="O4" s="182"/>
      <c r="P4" s="182"/>
      <c r="Q4" s="182"/>
      <c r="R4" s="182"/>
      <c r="S4" s="182"/>
      <c r="T4" s="182"/>
    </row>
    <row r="5" spans="1:20" ht="14.25">
      <c r="A5" s="182"/>
      <c r="B5" s="182"/>
      <c r="C5" s="182"/>
      <c r="D5" s="182"/>
      <c r="E5" s="182"/>
      <c r="F5" s="182"/>
      <c r="G5" s="182"/>
      <c r="H5" s="182"/>
      <c r="I5" s="182"/>
      <c r="J5" s="182"/>
      <c r="K5" s="182"/>
      <c r="L5" s="182"/>
      <c r="M5" s="182"/>
      <c r="N5" s="182"/>
      <c r="O5" s="182"/>
      <c r="P5" s="182"/>
      <c r="Q5" s="182"/>
      <c r="R5" s="182"/>
      <c r="S5" s="182"/>
      <c r="T5" s="182"/>
    </row>
    <row r="6" spans="1:20" ht="14.25">
      <c r="A6" s="182"/>
      <c r="B6" s="182"/>
      <c r="C6" s="182"/>
      <c r="D6" s="182"/>
      <c r="E6" s="182"/>
      <c r="F6" s="182"/>
      <c r="G6" s="182"/>
      <c r="H6" s="182"/>
      <c r="I6" s="182"/>
      <c r="J6" s="182"/>
      <c r="K6" s="182"/>
      <c r="L6" s="182"/>
      <c r="M6" s="182"/>
      <c r="N6" s="182"/>
      <c r="O6" s="182"/>
      <c r="P6" s="182"/>
      <c r="Q6" s="182"/>
      <c r="R6" s="182"/>
      <c r="S6" s="182"/>
      <c r="T6" s="182"/>
    </row>
    <row r="7" spans="1:20" ht="14.25">
      <c r="A7" s="182"/>
      <c r="B7" s="182"/>
      <c r="C7" s="182"/>
      <c r="D7" s="182"/>
      <c r="E7" s="182"/>
      <c r="F7" s="182"/>
      <c r="G7" s="182"/>
      <c r="H7" s="182"/>
      <c r="I7" s="182"/>
      <c r="J7" s="182"/>
      <c r="K7" s="182"/>
      <c r="L7" s="182"/>
      <c r="M7" s="182"/>
      <c r="N7" s="182"/>
      <c r="O7" s="182"/>
      <c r="P7" s="182"/>
      <c r="Q7" s="182"/>
      <c r="R7" s="182"/>
      <c r="S7" s="182"/>
      <c r="T7" s="182"/>
    </row>
    <row r="8" spans="1:20" ht="14.25">
      <c r="A8" s="182"/>
      <c r="B8" s="182"/>
      <c r="C8" s="182"/>
      <c r="D8" s="182"/>
      <c r="E8" s="182"/>
      <c r="F8" s="182"/>
      <c r="G8" s="182"/>
      <c r="H8" s="182"/>
      <c r="I8" s="182"/>
      <c r="J8" s="182"/>
      <c r="K8" s="182"/>
      <c r="L8" s="182"/>
      <c r="M8" s="182"/>
      <c r="N8" s="182"/>
      <c r="O8" s="182"/>
      <c r="P8" s="182"/>
      <c r="Q8" s="182"/>
      <c r="R8" s="182"/>
      <c r="S8" s="182"/>
      <c r="T8" s="182"/>
    </row>
    <row r="9" spans="1:20" ht="21">
      <c r="A9" s="763" t="s">
        <v>324</v>
      </c>
      <c r="B9" s="763"/>
      <c r="C9" s="763"/>
      <c r="D9" s="763"/>
      <c r="E9" s="763"/>
      <c r="F9" s="763"/>
      <c r="G9" s="763"/>
      <c r="H9" s="763"/>
      <c r="I9" s="763"/>
      <c r="J9" s="763"/>
      <c r="K9" s="763"/>
      <c r="L9" s="763"/>
      <c r="M9" s="763"/>
      <c r="N9" s="763"/>
      <c r="O9" s="763"/>
      <c r="P9" s="763"/>
      <c r="Q9" s="763"/>
      <c r="R9" s="763"/>
      <c r="S9" s="763"/>
      <c r="T9" s="763"/>
    </row>
    <row r="10" spans="1:20" ht="21">
      <c r="A10" s="183"/>
      <c r="B10" s="183"/>
      <c r="C10" s="183"/>
      <c r="D10" s="183"/>
      <c r="E10" s="183"/>
      <c r="F10" s="183"/>
      <c r="G10" s="183"/>
      <c r="H10" s="183"/>
      <c r="I10" s="183"/>
      <c r="J10" s="183"/>
      <c r="K10" s="183"/>
      <c r="L10" s="183"/>
      <c r="M10" s="183"/>
      <c r="N10" s="183"/>
      <c r="O10" s="183"/>
      <c r="P10" s="183"/>
      <c r="Q10" s="183"/>
      <c r="R10" s="183"/>
      <c r="S10" s="183"/>
      <c r="T10" s="183"/>
    </row>
    <row r="11" spans="1:20" ht="14.25">
      <c r="A11" s="182"/>
      <c r="B11" s="182"/>
      <c r="C11" s="182"/>
      <c r="D11" s="182"/>
      <c r="E11" s="182"/>
      <c r="F11" s="182"/>
      <c r="G11" s="182"/>
      <c r="H11" s="182"/>
      <c r="I11" s="182"/>
      <c r="J11" s="182"/>
      <c r="K11" s="182"/>
      <c r="L11" s="182"/>
      <c r="M11" s="182"/>
      <c r="N11" s="182"/>
      <c r="O11" s="182"/>
      <c r="P11" s="182"/>
      <c r="Q11" s="182"/>
      <c r="R11" s="182"/>
      <c r="S11" s="182"/>
      <c r="T11" s="182"/>
    </row>
    <row r="12" spans="1:20" ht="14.25">
      <c r="A12" s="182"/>
      <c r="B12" s="764">
        <f>'入力'!B14</f>
        <v>41598</v>
      </c>
      <c r="C12" s="764"/>
      <c r="D12" s="764"/>
      <c r="E12" s="764"/>
      <c r="F12" s="764"/>
      <c r="G12" s="764"/>
      <c r="H12" s="764"/>
      <c r="I12" s="764"/>
      <c r="J12" s="764"/>
      <c r="K12" s="764"/>
      <c r="L12" s="764"/>
      <c r="M12" s="764"/>
      <c r="N12" s="764"/>
      <c r="O12" s="764"/>
      <c r="P12" s="764"/>
      <c r="Q12" s="764"/>
      <c r="R12" s="764"/>
      <c r="S12" s="764"/>
      <c r="T12" s="182"/>
    </row>
    <row r="13" spans="1:20" ht="14.25">
      <c r="A13" s="182"/>
      <c r="B13" s="184"/>
      <c r="C13" s="184"/>
      <c r="D13" s="184"/>
      <c r="E13" s="184"/>
      <c r="F13" s="184"/>
      <c r="G13" s="184"/>
      <c r="H13" s="184"/>
      <c r="I13" s="184"/>
      <c r="J13" s="184"/>
      <c r="K13" s="184"/>
      <c r="L13" s="184"/>
      <c r="M13" s="184"/>
      <c r="N13" s="184"/>
      <c r="O13" s="184"/>
      <c r="P13" s="184"/>
      <c r="Q13" s="184"/>
      <c r="R13" s="184"/>
      <c r="S13" s="184"/>
      <c r="T13" s="182"/>
    </row>
    <row r="14" spans="1:20" ht="14.25">
      <c r="A14" s="182"/>
      <c r="B14" s="182"/>
      <c r="C14" s="182"/>
      <c r="D14" s="182"/>
      <c r="E14" s="182"/>
      <c r="F14" s="182"/>
      <c r="G14" s="182"/>
      <c r="H14" s="182"/>
      <c r="I14" s="182"/>
      <c r="J14" s="182"/>
      <c r="K14" s="182"/>
      <c r="L14" s="182"/>
      <c r="M14" s="182"/>
      <c r="N14" s="182"/>
      <c r="O14" s="182"/>
      <c r="P14" s="182"/>
      <c r="Q14" s="182"/>
      <c r="R14" s="182"/>
      <c r="S14" s="182"/>
      <c r="T14" s="182"/>
    </row>
    <row r="15" spans="1:20" ht="14.25">
      <c r="A15" s="182"/>
      <c r="B15" s="765" t="s">
        <v>325</v>
      </c>
      <c r="C15" s="765"/>
      <c r="D15" s="765"/>
      <c r="E15" s="765"/>
      <c r="F15" s="765"/>
      <c r="G15" s="765"/>
      <c r="H15" s="765"/>
      <c r="I15" s="765"/>
      <c r="J15" s="765"/>
      <c r="K15" s="765"/>
      <c r="L15" s="765"/>
      <c r="M15" s="765"/>
      <c r="N15" s="765"/>
      <c r="O15" s="765"/>
      <c r="P15" s="765"/>
      <c r="Q15" s="765"/>
      <c r="R15" s="765"/>
      <c r="S15" s="765"/>
      <c r="T15" s="182"/>
    </row>
    <row r="16" spans="1:20" ht="14.25">
      <c r="A16" s="182"/>
      <c r="B16" s="185"/>
      <c r="C16" s="185"/>
      <c r="D16" s="185"/>
      <c r="E16" s="185"/>
      <c r="F16" s="185"/>
      <c r="G16" s="185"/>
      <c r="H16" s="185"/>
      <c r="I16" s="185"/>
      <c r="J16" s="185"/>
      <c r="K16" s="185"/>
      <c r="L16" s="185"/>
      <c r="M16" s="185"/>
      <c r="N16" s="185"/>
      <c r="O16" s="185"/>
      <c r="P16" s="185"/>
      <c r="Q16" s="185"/>
      <c r="R16" s="185"/>
      <c r="S16" s="185"/>
      <c r="T16" s="182"/>
    </row>
    <row r="17" spans="1:20" ht="14.25">
      <c r="A17" s="182"/>
      <c r="B17" s="182"/>
      <c r="C17" s="182"/>
      <c r="D17" s="182"/>
      <c r="E17" s="182"/>
      <c r="F17" s="182"/>
      <c r="G17" s="182"/>
      <c r="H17" s="182"/>
      <c r="I17" s="182"/>
      <c r="J17" s="182"/>
      <c r="K17" s="182"/>
      <c r="L17" s="761" t="s">
        <v>319</v>
      </c>
      <c r="M17" s="761"/>
      <c r="N17" s="766" t="str">
        <f>'入力'!B2</f>
        <v>仙台市立××小学校</v>
      </c>
      <c r="O17" s="762"/>
      <c r="P17" s="762"/>
      <c r="Q17" s="762"/>
      <c r="R17" s="762"/>
      <c r="S17" s="762"/>
      <c r="T17" s="182"/>
    </row>
    <row r="18" spans="1:20" ht="14.25">
      <c r="A18" s="182"/>
      <c r="B18" s="182"/>
      <c r="C18" s="182"/>
      <c r="D18" s="182"/>
      <c r="E18" s="182"/>
      <c r="F18" s="182"/>
      <c r="G18" s="182"/>
      <c r="H18" s="182"/>
      <c r="I18" s="182"/>
      <c r="J18" s="182"/>
      <c r="K18" s="182"/>
      <c r="L18" s="186"/>
      <c r="M18" s="186"/>
      <c r="N18" s="187"/>
      <c r="O18" s="188"/>
      <c r="P18" s="188"/>
      <c r="Q18" s="188"/>
      <c r="R18" s="188"/>
      <c r="S18" s="188"/>
      <c r="T18" s="182"/>
    </row>
    <row r="19" spans="1:20" ht="14.25">
      <c r="A19" s="182"/>
      <c r="B19" s="182"/>
      <c r="C19" s="182"/>
      <c r="D19" s="182"/>
      <c r="E19" s="182"/>
      <c r="F19" s="182"/>
      <c r="G19" s="182"/>
      <c r="H19" s="182"/>
      <c r="I19" s="182"/>
      <c r="J19" s="182"/>
      <c r="K19" s="182"/>
      <c r="L19" s="761" t="s">
        <v>242</v>
      </c>
      <c r="M19" s="761"/>
      <c r="N19" s="762" t="str">
        <f>'入力'!B10</f>
        <v>教諭</v>
      </c>
      <c r="O19" s="762"/>
      <c r="P19" s="762"/>
      <c r="Q19" s="762"/>
      <c r="R19" s="762"/>
      <c r="S19" s="762"/>
      <c r="T19" s="182"/>
    </row>
    <row r="20" spans="1:20" ht="18.75" customHeight="1">
      <c r="A20" s="182"/>
      <c r="B20" s="182"/>
      <c r="C20" s="182"/>
      <c r="D20" s="182"/>
      <c r="E20" s="182"/>
      <c r="F20" s="182"/>
      <c r="G20" s="182"/>
      <c r="H20" s="182"/>
      <c r="I20" s="182"/>
      <c r="J20" s="182"/>
      <c r="K20" s="182"/>
      <c r="L20" s="761" t="s">
        <v>243</v>
      </c>
      <c r="M20" s="761"/>
      <c r="N20" s="776" t="str">
        <f>'入力'!B11</f>
        <v>宮城太郎</v>
      </c>
      <c r="O20" s="776"/>
      <c r="P20" s="776"/>
      <c r="Q20" s="776"/>
      <c r="R20" s="776"/>
      <c r="S20" s="189" t="s">
        <v>214</v>
      </c>
      <c r="T20" s="182"/>
    </row>
    <row r="21" spans="1:20" ht="18.75" customHeight="1">
      <c r="A21" s="182"/>
      <c r="B21" s="182"/>
      <c r="C21" s="182"/>
      <c r="D21" s="182"/>
      <c r="E21" s="182"/>
      <c r="F21" s="182"/>
      <c r="G21" s="182"/>
      <c r="H21" s="182"/>
      <c r="I21" s="182"/>
      <c r="J21" s="182"/>
      <c r="K21" s="182"/>
      <c r="L21" s="186"/>
      <c r="M21" s="186"/>
      <c r="N21" s="776"/>
      <c r="O21" s="776"/>
      <c r="P21" s="776"/>
      <c r="Q21" s="776"/>
      <c r="R21" s="776"/>
      <c r="S21" s="189"/>
      <c r="T21" s="182"/>
    </row>
    <row r="22" spans="1:20" ht="14.25">
      <c r="A22" s="182"/>
      <c r="B22" s="182"/>
      <c r="C22" s="182"/>
      <c r="D22" s="182"/>
      <c r="E22" s="182"/>
      <c r="F22" s="182"/>
      <c r="G22" s="182"/>
      <c r="H22" s="182"/>
      <c r="I22" s="182"/>
      <c r="J22" s="182"/>
      <c r="K22" s="182"/>
      <c r="L22" s="761" t="s">
        <v>318</v>
      </c>
      <c r="M22" s="761"/>
      <c r="N22" s="777">
        <f>'入力'!B12</f>
        <v>3444444444</v>
      </c>
      <c r="O22" s="777"/>
      <c r="P22" s="777"/>
      <c r="Q22" s="777"/>
      <c r="R22" s="777"/>
      <c r="S22" s="777"/>
      <c r="T22" s="182"/>
    </row>
    <row r="23" spans="1:20" ht="14.25">
      <c r="A23" s="182"/>
      <c r="B23" s="182"/>
      <c r="C23" s="182"/>
      <c r="D23" s="182"/>
      <c r="E23" s="182"/>
      <c r="F23" s="182"/>
      <c r="G23" s="182"/>
      <c r="H23" s="182"/>
      <c r="I23" s="182"/>
      <c r="J23" s="182"/>
      <c r="K23" s="182"/>
      <c r="L23" s="186"/>
      <c r="M23" s="186"/>
      <c r="N23" s="188"/>
      <c r="O23" s="188"/>
      <c r="P23" s="188"/>
      <c r="Q23" s="188"/>
      <c r="R23" s="188"/>
      <c r="S23" s="188"/>
      <c r="T23" s="182"/>
    </row>
    <row r="24" spans="1:20" ht="42.75" customHeight="1">
      <c r="A24" s="182"/>
      <c r="B24" s="778" t="s">
        <v>326</v>
      </c>
      <c r="C24" s="778"/>
      <c r="D24" s="778"/>
      <c r="E24" s="778"/>
      <c r="F24" s="778"/>
      <c r="G24" s="778"/>
      <c r="H24" s="778"/>
      <c r="I24" s="778"/>
      <c r="J24" s="778"/>
      <c r="K24" s="778"/>
      <c r="L24" s="778"/>
      <c r="M24" s="778"/>
      <c r="N24" s="778"/>
      <c r="O24" s="778"/>
      <c r="P24" s="778"/>
      <c r="Q24" s="778"/>
      <c r="R24" s="778"/>
      <c r="S24" s="778"/>
      <c r="T24" s="182"/>
    </row>
    <row r="25" spans="1:20" ht="14.25">
      <c r="A25" s="182"/>
      <c r="B25" s="182"/>
      <c r="C25" s="182"/>
      <c r="D25" s="182"/>
      <c r="E25" s="182"/>
      <c r="F25" s="182"/>
      <c r="G25" s="182"/>
      <c r="H25" s="182"/>
      <c r="I25" s="182"/>
      <c r="J25" s="182"/>
      <c r="K25" s="182"/>
      <c r="L25" s="182"/>
      <c r="M25" s="182"/>
      <c r="N25" s="182"/>
      <c r="O25" s="182"/>
      <c r="P25" s="182"/>
      <c r="Q25" s="182"/>
      <c r="R25" s="182"/>
      <c r="S25" s="182"/>
      <c r="T25" s="182"/>
    </row>
    <row r="26" spans="1:20" ht="14.25">
      <c r="A26" s="182"/>
      <c r="B26" s="767" t="s">
        <v>327</v>
      </c>
      <c r="C26" s="768"/>
      <c r="D26" s="768"/>
      <c r="E26" s="768"/>
      <c r="F26" s="768"/>
      <c r="G26" s="768"/>
      <c r="H26" s="769"/>
      <c r="I26" s="190"/>
      <c r="J26" s="190"/>
      <c r="K26" s="190"/>
      <c r="L26" s="190"/>
      <c r="M26" s="190"/>
      <c r="N26" s="190"/>
      <c r="O26" s="190"/>
      <c r="P26" s="190"/>
      <c r="Q26" s="190"/>
      <c r="R26" s="190"/>
      <c r="S26" s="191"/>
      <c r="T26" s="182"/>
    </row>
    <row r="27" spans="1:20" ht="14.25">
      <c r="A27" s="182"/>
      <c r="B27" s="192"/>
      <c r="C27" s="193"/>
      <c r="D27" s="193"/>
      <c r="E27" s="193"/>
      <c r="F27" s="193"/>
      <c r="G27" s="193"/>
      <c r="H27" s="193"/>
      <c r="I27" s="193"/>
      <c r="J27" s="193"/>
      <c r="K27" s="193"/>
      <c r="L27" s="193"/>
      <c r="M27" s="193"/>
      <c r="N27" s="193"/>
      <c r="O27" s="193"/>
      <c r="P27" s="193"/>
      <c r="Q27" s="193"/>
      <c r="R27" s="193"/>
      <c r="S27" s="194"/>
      <c r="T27" s="182"/>
    </row>
    <row r="28" spans="1:22" ht="14.25">
      <c r="A28" s="182"/>
      <c r="B28" s="772">
        <f>'入力'!B24</f>
        <v>41634</v>
      </c>
      <c r="C28" s="773"/>
      <c r="D28" s="773"/>
      <c r="E28" s="773"/>
      <c r="F28" s="773"/>
      <c r="G28" s="773"/>
      <c r="H28" s="773"/>
      <c r="I28" s="773"/>
      <c r="J28" s="773"/>
      <c r="K28" s="773"/>
      <c r="L28" s="773"/>
      <c r="M28" s="771">
        <f>B28</f>
        <v>41634</v>
      </c>
      <c r="N28" s="771"/>
      <c r="O28" s="193" t="s">
        <v>338</v>
      </c>
      <c r="P28" s="193"/>
      <c r="Q28" s="193"/>
      <c r="R28" s="193"/>
      <c r="S28" s="194"/>
      <c r="T28" s="182"/>
      <c r="V28" s="318">
        <f>B28+G36</f>
        <v>41634.583333333336</v>
      </c>
    </row>
    <row r="29" spans="1:22" ht="14.25">
      <c r="A29" s="182"/>
      <c r="B29" s="197"/>
      <c r="C29" s="198"/>
      <c r="D29" s="193"/>
      <c r="E29" s="198"/>
      <c r="F29" s="198"/>
      <c r="G29" s="193"/>
      <c r="H29" s="198"/>
      <c r="I29" s="198"/>
      <c r="J29" s="193"/>
      <c r="K29" s="198"/>
      <c r="L29" s="198"/>
      <c r="M29" s="198"/>
      <c r="N29" s="198"/>
      <c r="O29" s="193"/>
      <c r="P29" s="193"/>
      <c r="Q29" s="193"/>
      <c r="R29" s="193"/>
      <c r="S29" s="194"/>
      <c r="T29" s="182"/>
      <c r="V29" s="318">
        <f>B30+G38</f>
        <v>41634.697916666664</v>
      </c>
    </row>
    <row r="30" spans="1:20" ht="14.25">
      <c r="A30" s="182"/>
      <c r="B30" s="774">
        <f>'入力'!B26</f>
        <v>41634</v>
      </c>
      <c r="C30" s="775"/>
      <c r="D30" s="775"/>
      <c r="E30" s="775"/>
      <c r="F30" s="775"/>
      <c r="G30" s="775"/>
      <c r="H30" s="775"/>
      <c r="I30" s="775"/>
      <c r="J30" s="775"/>
      <c r="K30" s="775"/>
      <c r="L30" s="775"/>
      <c r="M30" s="770">
        <f>'入力'!C26</f>
        <v>41634</v>
      </c>
      <c r="N30" s="770"/>
      <c r="O30" s="193" t="s">
        <v>339</v>
      </c>
      <c r="P30" s="193"/>
      <c r="Q30" s="193"/>
      <c r="R30" s="193"/>
      <c r="S30" s="194"/>
      <c r="T30" s="182"/>
    </row>
    <row r="31" spans="1:20" ht="14.25">
      <c r="A31" s="182"/>
      <c r="B31" s="195"/>
      <c r="C31" s="196"/>
      <c r="D31" s="193"/>
      <c r="E31" s="196"/>
      <c r="F31" s="196"/>
      <c r="G31" s="193"/>
      <c r="H31" s="196"/>
      <c r="I31" s="196"/>
      <c r="J31" s="193"/>
      <c r="K31" s="196"/>
      <c r="L31" s="196"/>
      <c r="M31" s="196"/>
      <c r="N31" s="196"/>
      <c r="O31" s="193"/>
      <c r="P31" s="193"/>
      <c r="Q31" s="193"/>
      <c r="R31" s="193"/>
      <c r="S31" s="194"/>
      <c r="T31" s="182"/>
    </row>
    <row r="32" spans="1:20" ht="14.25">
      <c r="A32" s="182"/>
      <c r="B32" s="192"/>
      <c r="C32" s="193"/>
      <c r="D32" s="193"/>
      <c r="E32" s="193"/>
      <c r="F32" s="193"/>
      <c r="G32" s="193"/>
      <c r="H32" s="193"/>
      <c r="I32" s="193"/>
      <c r="J32" s="193"/>
      <c r="K32" s="193"/>
      <c r="L32" s="193"/>
      <c r="M32" s="193"/>
      <c r="N32" s="193"/>
      <c r="O32" s="193"/>
      <c r="P32" s="199">
        <f>'入力'!B28+1</f>
        <v>1</v>
      </c>
      <c r="Q32" s="781" t="s">
        <v>332</v>
      </c>
      <c r="R32" s="781"/>
      <c r="S32" s="201"/>
      <c r="T32" s="182"/>
    </row>
    <row r="33" spans="1:20" ht="14.25">
      <c r="A33" s="182"/>
      <c r="B33" s="202"/>
      <c r="C33" s="199"/>
      <c r="D33" s="199"/>
      <c r="E33" s="199"/>
      <c r="F33" s="199"/>
      <c r="G33" s="199"/>
      <c r="H33" s="199"/>
      <c r="I33" s="199"/>
      <c r="J33" s="199"/>
      <c r="K33" s="199"/>
      <c r="L33" s="199"/>
      <c r="M33" s="199"/>
      <c r="N33" s="199"/>
      <c r="O33" s="199"/>
      <c r="P33" s="199"/>
      <c r="Q33" s="199"/>
      <c r="R33" s="199"/>
      <c r="S33" s="203"/>
      <c r="T33" s="186"/>
    </row>
    <row r="34" spans="1:20" ht="14.25">
      <c r="A34" s="182"/>
      <c r="B34" s="767" t="s">
        <v>333</v>
      </c>
      <c r="C34" s="768"/>
      <c r="D34" s="768"/>
      <c r="E34" s="768"/>
      <c r="F34" s="768"/>
      <c r="G34" s="768"/>
      <c r="H34" s="769"/>
      <c r="I34" s="190"/>
      <c r="J34" s="190"/>
      <c r="K34" s="190"/>
      <c r="L34" s="190"/>
      <c r="M34" s="190"/>
      <c r="N34" s="190"/>
      <c r="O34" s="190"/>
      <c r="P34" s="190"/>
      <c r="Q34" s="190"/>
      <c r="R34" s="190"/>
      <c r="S34" s="191"/>
      <c r="T34" s="182"/>
    </row>
    <row r="35" spans="1:20" ht="14.25">
      <c r="A35" s="182"/>
      <c r="B35" s="192"/>
      <c r="C35" s="193"/>
      <c r="D35" s="193"/>
      <c r="E35" s="193"/>
      <c r="F35" s="193"/>
      <c r="G35" s="193"/>
      <c r="H35" s="193"/>
      <c r="I35" s="193"/>
      <c r="J35" s="193"/>
      <c r="K35" s="193"/>
      <c r="L35" s="193"/>
      <c r="M35" s="193"/>
      <c r="N35" s="193"/>
      <c r="O35" s="193"/>
      <c r="P35" s="193"/>
      <c r="Q35" s="193"/>
      <c r="R35" s="193"/>
      <c r="S35" s="194"/>
      <c r="T35" s="182"/>
    </row>
    <row r="36" spans="1:20" ht="14.25">
      <c r="A36" s="182"/>
      <c r="B36" s="197"/>
      <c r="C36" s="198"/>
      <c r="D36" s="193"/>
      <c r="E36" s="198"/>
      <c r="F36" s="198"/>
      <c r="G36" s="786">
        <f>'入力'!B25</f>
        <v>0.5833333333333334</v>
      </c>
      <c r="H36" s="786"/>
      <c r="I36" s="786"/>
      <c r="J36" s="786"/>
      <c r="K36" s="786"/>
      <c r="L36" s="786"/>
      <c r="M36" s="193" t="s">
        <v>340</v>
      </c>
      <c r="N36" s="198"/>
      <c r="O36" s="193"/>
      <c r="P36" s="193"/>
      <c r="Q36" s="193"/>
      <c r="R36" s="193"/>
      <c r="S36" s="194"/>
      <c r="T36" s="182"/>
    </row>
    <row r="37" spans="1:20" ht="14.25">
      <c r="A37" s="182"/>
      <c r="B37" s="197"/>
      <c r="C37" s="198"/>
      <c r="D37" s="193"/>
      <c r="E37" s="198"/>
      <c r="F37" s="198"/>
      <c r="G37" s="193"/>
      <c r="H37" s="198"/>
      <c r="I37" s="198"/>
      <c r="J37" s="193"/>
      <c r="K37" s="198"/>
      <c r="L37" s="198"/>
      <c r="M37" s="193"/>
      <c r="N37" s="198"/>
      <c r="O37" s="193"/>
      <c r="P37" s="193"/>
      <c r="Q37" s="193"/>
      <c r="R37" s="193"/>
      <c r="S37" s="194"/>
      <c r="T37" s="182"/>
    </row>
    <row r="38" spans="1:20" ht="14.25">
      <c r="A38" s="182"/>
      <c r="B38" s="197"/>
      <c r="C38" s="198"/>
      <c r="D38" s="193"/>
      <c r="E38" s="198"/>
      <c r="F38" s="198"/>
      <c r="G38" s="786">
        <f>'入力'!B27</f>
        <v>0.6979166666666666</v>
      </c>
      <c r="H38" s="786"/>
      <c r="I38" s="786"/>
      <c r="J38" s="786"/>
      <c r="K38" s="786"/>
      <c r="L38" s="786"/>
      <c r="M38" s="193" t="s">
        <v>341</v>
      </c>
      <c r="N38" s="198"/>
      <c r="O38" s="193"/>
      <c r="P38" s="193"/>
      <c r="Q38" s="193"/>
      <c r="R38" s="193"/>
      <c r="S38" s="194"/>
      <c r="T38" s="182"/>
    </row>
    <row r="39" spans="1:27" ht="14.25">
      <c r="A39" s="182"/>
      <c r="B39" s="197"/>
      <c r="C39" s="198"/>
      <c r="D39" s="193"/>
      <c r="E39" s="198"/>
      <c r="F39" s="198"/>
      <c r="G39" s="193"/>
      <c r="H39" s="196"/>
      <c r="I39" s="196"/>
      <c r="J39" s="193"/>
      <c r="K39" s="196"/>
      <c r="L39" s="196"/>
      <c r="M39" s="193"/>
      <c r="N39" s="198"/>
      <c r="O39" s="193"/>
      <c r="P39" s="193"/>
      <c r="Q39" s="193"/>
      <c r="R39" s="193"/>
      <c r="S39" s="194"/>
      <c r="T39" s="182"/>
      <c r="V39" s="760">
        <f>V29-V28</f>
        <v>0.1145833333284827</v>
      </c>
      <c r="W39" s="760"/>
      <c r="X39" s="760"/>
      <c r="Y39" s="760"/>
      <c r="Z39" s="760"/>
      <c r="AA39" s="760"/>
    </row>
    <row r="40" spans="1:20" ht="14.25">
      <c r="A40" s="182"/>
      <c r="B40" s="192"/>
      <c r="C40" s="193"/>
      <c r="D40" s="193"/>
      <c r="E40" s="193"/>
      <c r="F40" s="193"/>
      <c r="G40" s="193"/>
      <c r="H40" s="193"/>
      <c r="I40" s="193"/>
      <c r="J40" s="193"/>
      <c r="K40" s="193"/>
      <c r="L40" s="193"/>
      <c r="M40" s="760">
        <f>G38-G36+(P32*8)</f>
        <v>8.114583333333334</v>
      </c>
      <c r="N40" s="760"/>
      <c r="O40" s="760"/>
      <c r="P40" s="760"/>
      <c r="Q40" s="760"/>
      <c r="R40" s="760"/>
      <c r="S40" s="201"/>
      <c r="T40" s="182"/>
    </row>
    <row r="41" spans="1:20" ht="14.25">
      <c r="A41" s="182"/>
      <c r="B41" s="202"/>
      <c r="C41" s="199"/>
      <c r="D41" s="199"/>
      <c r="E41" s="199"/>
      <c r="F41" s="199"/>
      <c r="G41" s="199"/>
      <c r="H41" s="199"/>
      <c r="I41" s="199"/>
      <c r="J41" s="199"/>
      <c r="K41" s="199"/>
      <c r="L41" s="199"/>
      <c r="M41" s="199"/>
      <c r="N41" s="199"/>
      <c r="O41" s="199"/>
      <c r="P41" s="200"/>
      <c r="Q41" s="200"/>
      <c r="R41" s="199"/>
      <c r="S41" s="203"/>
      <c r="T41" s="186"/>
    </row>
    <row r="42" spans="1:20" ht="14.25">
      <c r="A42" s="182"/>
      <c r="B42" s="783" t="s">
        <v>336</v>
      </c>
      <c r="C42" s="784"/>
      <c r="D42" s="784"/>
      <c r="E42" s="784"/>
      <c r="F42" s="784"/>
      <c r="G42" s="784"/>
      <c r="H42" s="785"/>
      <c r="I42" s="190"/>
      <c r="J42" s="190"/>
      <c r="K42" s="190"/>
      <c r="L42" s="190"/>
      <c r="M42" s="190"/>
      <c r="N42" s="190"/>
      <c r="O42" s="190"/>
      <c r="P42" s="190"/>
      <c r="Q42" s="190"/>
      <c r="R42" s="190"/>
      <c r="S42" s="191"/>
      <c r="T42" s="182"/>
    </row>
    <row r="43" spans="1:20" ht="14.25">
      <c r="A43" s="182"/>
      <c r="B43" s="780" t="s">
        <v>337</v>
      </c>
      <c r="C43" s="781"/>
      <c r="D43" s="781"/>
      <c r="E43" s="781"/>
      <c r="F43" s="781"/>
      <c r="G43" s="781"/>
      <c r="H43" s="782"/>
      <c r="I43" s="193"/>
      <c r="J43" s="193"/>
      <c r="K43" s="193"/>
      <c r="L43" s="193"/>
      <c r="M43" s="193"/>
      <c r="N43" s="193"/>
      <c r="O43" s="193"/>
      <c r="P43" s="193"/>
      <c r="Q43" s="193"/>
      <c r="R43" s="193"/>
      <c r="S43" s="194"/>
      <c r="T43" s="182"/>
    </row>
    <row r="44" spans="1:20" ht="14.25">
      <c r="A44" s="182"/>
      <c r="B44" s="192"/>
      <c r="C44" s="193"/>
      <c r="D44" s="193"/>
      <c r="E44" s="193"/>
      <c r="F44" s="193"/>
      <c r="G44" s="193"/>
      <c r="H44" s="193"/>
      <c r="I44" s="193"/>
      <c r="J44" s="193"/>
      <c r="K44" s="193"/>
      <c r="L44" s="193"/>
      <c r="M44" s="193"/>
      <c r="N44" s="193"/>
      <c r="O44" s="193"/>
      <c r="P44" s="193"/>
      <c r="Q44" s="193"/>
      <c r="R44" s="193"/>
      <c r="S44" s="194"/>
      <c r="T44" s="182"/>
    </row>
    <row r="45" spans="1:20" ht="14.25">
      <c r="A45" s="182"/>
      <c r="B45" s="192"/>
      <c r="C45" s="779" t="str">
        <f>'入力'!B17</f>
        <v>平成25年度　情報教育担当者研修会</v>
      </c>
      <c r="D45" s="779"/>
      <c r="E45" s="779"/>
      <c r="F45" s="779"/>
      <c r="G45" s="779"/>
      <c r="H45" s="779"/>
      <c r="I45" s="779"/>
      <c r="J45" s="779"/>
      <c r="K45" s="779"/>
      <c r="L45" s="779"/>
      <c r="M45" s="779"/>
      <c r="N45" s="779"/>
      <c r="O45" s="779"/>
      <c r="P45" s="779"/>
      <c r="Q45" s="779"/>
      <c r="R45" s="779"/>
      <c r="S45" s="194"/>
      <c r="T45" s="182"/>
    </row>
    <row r="46" spans="1:20" ht="14.25">
      <c r="A46" s="182"/>
      <c r="B46" s="192"/>
      <c r="C46" s="779"/>
      <c r="D46" s="779"/>
      <c r="E46" s="779"/>
      <c r="F46" s="779"/>
      <c r="G46" s="779"/>
      <c r="H46" s="779"/>
      <c r="I46" s="779"/>
      <c r="J46" s="779"/>
      <c r="K46" s="779"/>
      <c r="L46" s="779"/>
      <c r="M46" s="779"/>
      <c r="N46" s="779"/>
      <c r="O46" s="779"/>
      <c r="P46" s="779"/>
      <c r="Q46" s="779"/>
      <c r="R46" s="779"/>
      <c r="S46" s="194"/>
      <c r="T46" s="182"/>
    </row>
    <row r="47" spans="1:20" ht="14.25">
      <c r="A47" s="182"/>
      <c r="B47" s="192"/>
      <c r="C47" s="193"/>
      <c r="D47" s="193"/>
      <c r="E47" s="193"/>
      <c r="F47" s="193"/>
      <c r="G47" s="193"/>
      <c r="H47" s="193"/>
      <c r="I47" s="193"/>
      <c r="J47" s="193"/>
      <c r="K47" s="193"/>
      <c r="L47" s="193"/>
      <c r="M47" s="193"/>
      <c r="N47" s="193"/>
      <c r="O47" s="193"/>
      <c r="P47" s="193"/>
      <c r="Q47" s="193"/>
      <c r="R47" s="193"/>
      <c r="S47" s="194"/>
      <c r="T47" s="182"/>
    </row>
    <row r="48" spans="1:20" ht="14.25">
      <c r="A48" s="182"/>
      <c r="B48" s="192"/>
      <c r="C48" s="193"/>
      <c r="D48" s="193"/>
      <c r="E48" s="193"/>
      <c r="F48" s="193"/>
      <c r="G48" s="193"/>
      <c r="H48" s="193"/>
      <c r="I48" s="193"/>
      <c r="J48" s="193"/>
      <c r="K48" s="193"/>
      <c r="L48" s="193"/>
      <c r="M48" s="193"/>
      <c r="N48" s="193"/>
      <c r="O48" s="193"/>
      <c r="P48" s="193"/>
      <c r="Q48" s="193"/>
      <c r="R48" s="193"/>
      <c r="S48" s="194"/>
      <c r="T48" s="182"/>
    </row>
    <row r="49" spans="1:20" ht="14.25">
      <c r="A49" s="182"/>
      <c r="B49" s="192"/>
      <c r="C49" s="193"/>
      <c r="D49" s="193"/>
      <c r="E49" s="193"/>
      <c r="F49" s="193"/>
      <c r="G49" s="193"/>
      <c r="H49" s="193"/>
      <c r="I49" s="193"/>
      <c r="J49" s="193"/>
      <c r="K49" s="193"/>
      <c r="L49" s="193"/>
      <c r="M49" s="193"/>
      <c r="N49" s="193"/>
      <c r="O49" s="193"/>
      <c r="P49" s="193"/>
      <c r="Q49" s="193"/>
      <c r="R49" s="193"/>
      <c r="S49" s="194"/>
      <c r="T49" s="182"/>
    </row>
    <row r="50" spans="1:20" ht="14.25">
      <c r="A50" s="182"/>
      <c r="B50" s="202"/>
      <c r="C50" s="199"/>
      <c r="D50" s="199"/>
      <c r="E50" s="199"/>
      <c r="F50" s="199"/>
      <c r="G50" s="199"/>
      <c r="H50" s="199"/>
      <c r="I50" s="199"/>
      <c r="J50" s="199"/>
      <c r="K50" s="199"/>
      <c r="L50" s="199"/>
      <c r="M50" s="199"/>
      <c r="N50" s="199"/>
      <c r="O50" s="199"/>
      <c r="P50" s="199"/>
      <c r="Q50" s="199"/>
      <c r="R50" s="199"/>
      <c r="S50" s="204"/>
      <c r="T50" s="182"/>
    </row>
    <row r="51" spans="1:20" ht="14.25">
      <c r="A51" s="182"/>
      <c r="B51" s="182"/>
      <c r="C51" s="182"/>
      <c r="D51" s="182"/>
      <c r="E51" s="182"/>
      <c r="F51" s="182"/>
      <c r="G51" s="182"/>
      <c r="H51" s="182"/>
      <c r="I51" s="182"/>
      <c r="J51" s="182"/>
      <c r="K51" s="182"/>
      <c r="L51" s="182"/>
      <c r="M51" s="182"/>
      <c r="N51" s="182"/>
      <c r="O51" s="182"/>
      <c r="P51" s="182"/>
      <c r="Q51" s="182"/>
      <c r="R51" s="182"/>
      <c r="S51" s="182"/>
      <c r="T51" s="182"/>
    </row>
  </sheetData>
  <sheetProtection/>
  <mergeCells count="27">
    <mergeCell ref="M40:R40"/>
    <mergeCell ref="C45:R46"/>
    <mergeCell ref="B43:H43"/>
    <mergeCell ref="Q32:R32"/>
    <mergeCell ref="B42:H42"/>
    <mergeCell ref="B34:H34"/>
    <mergeCell ref="G36:L36"/>
    <mergeCell ref="G38:L38"/>
    <mergeCell ref="B26:H26"/>
    <mergeCell ref="M30:N30"/>
    <mergeCell ref="M28:N28"/>
    <mergeCell ref="B28:L28"/>
    <mergeCell ref="B30:L30"/>
    <mergeCell ref="N20:R21"/>
    <mergeCell ref="L22:M22"/>
    <mergeCell ref="N22:S22"/>
    <mergeCell ref="B24:S24"/>
    <mergeCell ref="V39:AA39"/>
    <mergeCell ref="V1:Y1"/>
    <mergeCell ref="L19:M19"/>
    <mergeCell ref="N19:S19"/>
    <mergeCell ref="L20:M20"/>
    <mergeCell ref="A9:T9"/>
    <mergeCell ref="B12:S12"/>
    <mergeCell ref="B15:S15"/>
    <mergeCell ref="N17:S17"/>
    <mergeCell ref="L17:M17"/>
  </mergeCells>
  <hyperlinks>
    <hyperlink ref="V1:Y1" location="はじめに!A1" display="「はじめに」シートに戻る"/>
  </hyperlinks>
  <printOptions horizontalCentered="1" verticalCentered="1"/>
  <pageMargins left="0.7874015748031497" right="0.7874015748031497" top="0.5905511811023623" bottom="0.590551181102362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Normal</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提出書類一覧</dc:title>
  <dc:subject>2005年版　学校提出書式一覧</dc:subject>
  <dc:creator>仙台市立岡田小学校</dc:creator>
  <cp:keywords/>
  <dc:description/>
  <cp:lastModifiedBy>shigeki</cp:lastModifiedBy>
  <cp:lastPrinted>2013-12-26T02:42:20Z</cp:lastPrinted>
  <dcterms:created xsi:type="dcterms:W3CDTF">2004-07-13T02:28:00Z</dcterms:created>
  <dcterms:modified xsi:type="dcterms:W3CDTF">2014-01-14T10:48:07Z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file>